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2120" windowHeight="7365" activeTab="0"/>
  </bookViews>
  <sheets>
    <sheet name="Лист1" sheetId="1" r:id="rId1"/>
  </sheets>
  <definedNames>
    <definedName name="COMTEC" localSheetId="0">'Лист1'!$A$1:$DC$44</definedName>
    <definedName name="COMTEC">'Лист1'!#REF!</definedName>
    <definedName name="FORM">'Лист1'!$K$1:$T$44</definedName>
    <definedName name="NM">'Лист1'!$U$1:$AD$44</definedName>
    <definedName name="OFORM">'Лист1'!$BA$1:$BU$44</definedName>
    <definedName name="RECVIZ">#REF!</definedName>
    <definedName name="RSUM">'Лист1'!$A$1:$J$44</definedName>
    <definedName name="SFORM">'Лист1'!$BV$1:$BX$44</definedName>
    <definedName name="_xlnm.Print_Area" localSheetId="0">'Лист1'!$A$45:$DC$94</definedName>
  </definedNames>
  <calcPr fullCalcOnLoad="1"/>
</workbook>
</file>

<file path=xl/sharedStrings.xml><?xml version="1.0" encoding="utf-8"?>
<sst xmlns="http://schemas.openxmlformats.org/spreadsheetml/2006/main" count="417" uniqueCount="325">
  <si>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</si>
  <si>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</si>
  <si>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</si>
  <si>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</si>
  <si>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</si>
  <si>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</si>
  <si>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</si>
  <si>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</si>
  <si>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</si>
  <si>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</si>
  <si>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</si>
  <si>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</si>
  <si>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</si>
  <si>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</si>
  <si>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</si>
  <si>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 ЦЕЛЕВОМ ИСПОЛЬЗОВАНИИ ПОЛУЧЕННЫХ СРЕДСТВ</t>
  </si>
  <si>
    <t>Форма № 6 по ОКУД</t>
  </si>
  <si>
    <t>Показатель</t>
  </si>
  <si>
    <t>наименование</t>
  </si>
  <si>
    <t>код</t>
  </si>
  <si>
    <t>За отчетный год</t>
  </si>
  <si>
    <t>За предыдущий год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</si>
  <si>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</si>
  <si>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</si>
  <si>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</si>
  <si>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</si>
  <si>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</si>
  <si>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</si>
  <si>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Прочие</t>
  </si>
  <si>
    <t>Всего поступило средств</t>
  </si>
  <si>
    <t>Использовано средств</t>
  </si>
  <si>
    <t>Расходы на целевые мероприятия</t>
  </si>
  <si>
    <t>в том числе:</t>
  </si>
  <si>
    <t>социальная и благотворительная помощь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</si>
  <si>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</si>
  <si>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</si>
  <si>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</si>
  <si>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</si>
  <si>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</si>
  <si>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</si>
  <si>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</si>
  <si>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</si>
  <si>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</si>
  <si>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</si>
  <si>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</si>
  <si>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>Руководитель</t>
  </si>
  <si>
    <t>Главный бухгалтер</t>
  </si>
  <si>
    <t>(подпись)</t>
  </si>
  <si>
    <t>(расшифровка подписи)</t>
  </si>
  <si>
    <t>"</t>
  </si>
  <si>
    <t>содержание помещений, зданий, автомобильного транспорта и иного имущества (кроме ремонта)</t>
  </si>
  <si>
    <t>100</t>
  </si>
  <si>
    <t>210</t>
  </si>
  <si>
    <t>220</t>
  </si>
  <si>
    <t>230</t>
  </si>
  <si>
    <t>240</t>
  </si>
  <si>
    <t>250</t>
  </si>
  <si>
    <t>260</t>
  </si>
  <si>
    <t>310</t>
  </si>
  <si>
    <t>311</t>
  </si>
  <si>
    <t>312</t>
  </si>
  <si>
    <t>313</t>
  </si>
  <si>
    <t>320</t>
  </si>
  <si>
    <t>321</t>
  </si>
  <si>
    <t>322</t>
  </si>
  <si>
    <t>323</t>
  </si>
  <si>
    <t>324</t>
  </si>
  <si>
    <t>325</t>
  </si>
  <si>
    <t>326</t>
  </si>
  <si>
    <t>330</t>
  </si>
  <si>
    <t>340</t>
  </si>
  <si>
    <t>350</t>
  </si>
  <si>
    <t>360</t>
  </si>
  <si>
    <t>400</t>
  </si>
  <si>
    <r>
      <t xml:space="preserve">Приложение к Приказу Минфина РФ от 22.07.2003 № 67н
</t>
    </r>
    <r>
      <rPr>
        <sz val="8"/>
        <rFont val="Times New Roman"/>
        <family val="1"/>
      </rPr>
      <t>(с кодами показателей бухгалтерской отчетности, утвержденными 
Приказом Госкомстата РФ № 475, Минфина РФ № 102н от 14.11.2003)</t>
    </r>
  </si>
  <si>
    <t>РЕКВИЗИТЫ РАЗДЕЛА</t>
  </si>
  <si>
    <t>ИдФайл:</t>
  </si>
  <si>
    <t>ОТЧЕТНОСТЬНП</t>
  </si>
  <si>
    <t>2.01</t>
  </si>
  <si>
    <t>ИдПол:</t>
  </si>
  <si>
    <t>Comtec 8</t>
  </si>
  <si>
    <t>Код по ОКПО</t>
  </si>
  <si>
    <t>НаимОтпрЮл:</t>
  </si>
  <si>
    <t>Наименование вида деятельности</t>
  </si>
  <si>
    <t>ТелОтпр:</t>
  </si>
  <si>
    <t>ИдДок:</t>
  </si>
  <si>
    <t>ДатаДок:</t>
  </si>
  <si>
    <t>КодНО:</t>
  </si>
  <si>
    <t>НаимОИВ:</t>
  </si>
  <si>
    <t>Наименование органа исполнительной власти</t>
  </si>
  <si>
    <t>Свидетельство:</t>
  </si>
  <si>
    <t>ОКВЭД:</t>
  </si>
  <si>
    <t>Версия формата</t>
  </si>
  <si>
    <t>ТАБЛИЧНАЯ ЧАСТЬ</t>
  </si>
  <si>
    <t>НаимЮЛПол:</t>
  </si>
  <si>
    <t>ИННЮЛ:</t>
  </si>
  <si>
    <t>КППЮЛ:</t>
  </si>
  <si>
    <t>ОГРН:</t>
  </si>
  <si>
    <t>АдрЮр:</t>
  </si>
  <si>
    <t>ФИОРук:</t>
  </si>
  <si>
    <t xml:space="preserve">Фамилия, имя, отчество руководителя </t>
  </si>
  <si>
    <t>ИННРук:</t>
  </si>
  <si>
    <t>ИНН руководителя</t>
  </si>
  <si>
    <t>ФИОБух:</t>
  </si>
  <si>
    <t>Фамилия, имя, отчество главного бухгалтера</t>
  </si>
  <si>
    <t>ИННБух:</t>
  </si>
  <si>
    <t>ИНН главного бухгалтера</t>
  </si>
  <si>
    <t>ВерФОтч:</t>
  </si>
  <si>
    <t>ПериодВерОтч:</t>
  </si>
  <si>
    <t>ПризПериодОтч:</t>
  </si>
  <si>
    <t>НачПериодОтч:</t>
  </si>
  <si>
    <t>КонПериодОтч:</t>
  </si>
  <si>
    <t>ОКЕИ:</t>
  </si>
  <si>
    <t>ВарФОтч:</t>
  </si>
  <si>
    <t>Вариант формы отчетности</t>
  </si>
  <si>
    <t>ОКПО:</t>
  </si>
  <si>
    <t>ОснВидДеят:</t>
  </si>
  <si>
    <t>ОргПравФорм:</t>
  </si>
  <si>
    <t>ОКОПФ:</t>
  </si>
  <si>
    <t>ФормСобств:</t>
  </si>
  <si>
    <t>ОКФС:</t>
  </si>
  <si>
    <t>П000010001003:</t>
  </si>
  <si>
    <t>П000010001004:</t>
  </si>
  <si>
    <t>П000010002003:</t>
  </si>
  <si>
    <t>П000010002004:</t>
  </si>
  <si>
    <t>П000010003003:</t>
  </si>
  <si>
    <t>П000010003004:</t>
  </si>
  <si>
    <t>П000010004003:</t>
  </si>
  <si>
    <t>П000010004004:</t>
  </si>
  <si>
    <t>П000010005003:</t>
  </si>
  <si>
    <t>П000010005004:</t>
  </si>
  <si>
    <t>П000010006003:</t>
  </si>
  <si>
    <t>П000010006004:</t>
  </si>
  <si>
    <t>П000010007003:</t>
  </si>
  <si>
    <t>П000010007004:</t>
  </si>
  <si>
    <t>П000010008003:</t>
  </si>
  <si>
    <t>П000010008004:</t>
  </si>
  <si>
    <t>П000010008103:</t>
  </si>
  <si>
    <t>П000010008104:</t>
  </si>
  <si>
    <t>П000010008203:</t>
  </si>
  <si>
    <t>П000010008204:</t>
  </si>
  <si>
    <t>П000010008303:</t>
  </si>
  <si>
    <t>П000010008304:</t>
  </si>
  <si>
    <t>П000010009003:</t>
  </si>
  <si>
    <t>П000010009004:</t>
  </si>
  <si>
    <t>П000010009103:</t>
  </si>
  <si>
    <t>П000010009104:</t>
  </si>
  <si>
    <t>П000010009203:</t>
  </si>
  <si>
    <t>П000010009204:</t>
  </si>
  <si>
    <t>П000010009303:</t>
  </si>
  <si>
    <t>П000010009304:</t>
  </si>
  <si>
    <t>П000010009403:</t>
  </si>
  <si>
    <t>П000010009404:</t>
  </si>
  <si>
    <t>П000010009503:</t>
  </si>
  <si>
    <t>П000010009504:</t>
  </si>
  <si>
    <t>П000010009603:</t>
  </si>
  <si>
    <t>П000010009604:</t>
  </si>
  <si>
    <t>П000010010003:</t>
  </si>
  <si>
    <t>П000010010004:</t>
  </si>
  <si>
    <t>П000010011003:</t>
  </si>
  <si>
    <t>П000010011004:</t>
  </si>
  <si>
    <t>П000010012003:</t>
  </si>
  <si>
    <t>П000010012004:</t>
  </si>
  <si>
    <t>П000010013003:</t>
  </si>
  <si>
    <t>П000010013004:</t>
  </si>
  <si>
    <t>П000010014003:</t>
  </si>
  <si>
    <t>П000010014004:</t>
  </si>
  <si>
    <t>ФИОУпПред:</t>
  </si>
  <si>
    <t>Признак отчетного периода</t>
  </si>
  <si>
    <t>Дата (конец периода)- точная</t>
  </si>
  <si>
    <t>Идентификатор файла</t>
  </si>
  <si>
    <t>Дата составления - точная</t>
  </si>
  <si>
    <t>Код ИМНС</t>
  </si>
  <si>
    <t>Дата (начало периода)- точная</t>
  </si>
  <si>
    <t>Телефон</t>
  </si>
  <si>
    <t>Наименование организации</t>
  </si>
  <si>
    <t>Идентификатор документа</t>
  </si>
  <si>
    <t>Реквизиты свидетельства о регистрации</t>
  </si>
  <si>
    <t>Код по ОКВЭД</t>
  </si>
  <si>
    <t>Организационно-правовая форма</t>
  </si>
  <si>
    <t>КПП</t>
  </si>
  <si>
    <t>Код по ОКОПФ</t>
  </si>
  <si>
    <t>ОГРН</t>
  </si>
  <si>
    <t>Форма собственности</t>
  </si>
  <si>
    <t>Адрес юридический</t>
  </si>
  <si>
    <t>Код по ОКФС</t>
  </si>
  <si>
    <t>Код единицы измерения</t>
  </si>
  <si>
    <t>Дата формата</t>
  </si>
  <si>
    <t>0710006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</si>
  <si>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</si>
  <si>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</si>
  <si>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</si>
  <si>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</si>
  <si>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</si>
  <si>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</si>
  <si>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</si>
  <si>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</si>
  <si>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</si>
  <si>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</si>
  <si>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</si>
  <si>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</si>
  <si>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</si>
  <si>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</si>
  <si>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</si>
  <si>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</si>
  <si>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</si>
  <si>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</si>
  <si>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</si>
  <si>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</si>
  <si>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</si>
  <si>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</si>
  <si>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</si>
  <si>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</si>
  <si>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</si>
  <si>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</si>
  <si>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</si>
  <si>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</si>
  <si>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</si>
  <si>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</si>
  <si>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ТелБух:</t>
  </si>
  <si>
    <t>Номер контактного телефона главного бухгалтера</t>
  </si>
  <si>
    <t>31</t>
  </si>
  <si>
    <t>32</t>
  </si>
  <si>
    <t>ИННУпПред:</t>
  </si>
  <si>
    <t>ИНН уполномоченного представителя</t>
  </si>
  <si>
    <t>33</t>
  </si>
  <si>
    <t>ТелУпПред:</t>
  </si>
  <si>
    <t>Номер контактного телефона уполномоченного представителя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</si>
  <si>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</si>
  <si>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</si>
  <si>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</si>
  <si>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</si>
  <si>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</si>
  <si>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</si>
  <si>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</si>
  <si>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</si>
  <si>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</si>
  <si>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</si>
  <si>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</si>
  <si>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</si>
  <si>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</si>
  <si>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</si>
  <si>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</si>
  <si>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</si>
  <si>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</si>
  <si>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</si>
  <si>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</si>
  <si>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</si>
  <si>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Фамилия, имя, отчество уполномоченного представителя</t>
  </si>
  <si>
    <t>56</t>
  </si>
  <si>
    <t>60</t>
  </si>
  <si>
    <t>63</t>
  </si>
  <si>
    <t>67</t>
  </si>
  <si>
    <t>84</t>
  </si>
  <si>
    <t>54</t>
  </si>
  <si>
    <t>55</t>
  </si>
  <si>
    <t>57</t>
  </si>
  <si>
    <t>58</t>
  </si>
  <si>
    <t>59</t>
  </si>
  <si>
    <t>61</t>
  </si>
  <si>
    <t>62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</si>
  <si>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</si>
  <si>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</si>
  <si>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</si>
  <si>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</si>
  <si>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</si>
  <si>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</si>
  <si>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</si>
  <si>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</si>
  <si>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</si>
  <si>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</si>
  <si>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</si>
  <si>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</si>
  <si>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</si>
  <si>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</si>
  <si>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</si>
  <si>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</si>
  <si>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</si>
  <si>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</si>
  <si>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</si>
  <si>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</si>
  <si>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</si>
  <si>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</si>
  <si>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</si>
  <si>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</si>
  <si>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</si>
  <si>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</si>
  <si>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</si>
  <si>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</si>
  <si>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</si>
  <si>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</si>
  <si>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</si>
  <si>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</si>
  <si>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</si>
  <si>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</si>
  <si>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-</t>
  </si>
  <si>
    <t>7710012370</t>
  </si>
  <si>
    <t>77 № 004281432,25.12.2002,19</t>
  </si>
  <si>
    <t>2.01002</t>
  </si>
  <si>
    <t>Ширман,Екатерина,Романовна</t>
  </si>
  <si>
    <t/>
  </si>
  <si>
    <t>"Международный Благотворительный Фонд Владимира Спивакова" (Некоммерческая организация)</t>
  </si>
  <si>
    <t>Благотворительность</t>
  </si>
  <si>
    <t>770301001</t>
  </si>
  <si>
    <t>Михайлова,Татьяна,Павловна</t>
  </si>
  <si>
    <t>1037739449186</t>
  </si>
  <si>
    <t>65.2</t>
  </si>
  <si>
    <t>7301499/7301559</t>
  </si>
  <si>
    <t>643,103009,77,,,,ТУП ШВЕДСКИЙ,3,,17</t>
  </si>
  <si>
    <t>001</t>
  </si>
  <si>
    <t>7710012370**77030100120081124121846</t>
  </si>
  <si>
    <t>Фонд</t>
  </si>
  <si>
    <t>774330479209</t>
  </si>
  <si>
    <t>01.01.2004,</t>
  </si>
  <si>
    <t>31.12.2006</t>
  </si>
  <si>
    <t>30.03.2007</t>
  </si>
  <si>
    <t>771912611034</t>
  </si>
  <si>
    <t>01.01.2006</t>
  </si>
  <si>
    <t>Собственность общественных организаций</t>
  </si>
  <si>
    <t>7710012370**770301001200600000001</t>
  </si>
  <si>
    <t>40000961</t>
  </si>
  <si>
    <t>УФК МФ РФ по г. Москве (ИФНС № 3 по г. Москвы)</t>
  </si>
  <si>
    <t>384</t>
  </si>
  <si>
    <t>проведение мероприятий, мастер-класс, концертных актий, фестивалей и т.п.</t>
  </si>
  <si>
    <t>Целевое финансирование из бюджетов всех уровней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</si>
</sst>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4" xfId="0" applyNumberFormat="1" applyFont="1" applyBorder="1" applyAlignment="1">
      <alignment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5" fillId="0" borderId="9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0" borderId="2" xfId="0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/>
    </xf>
    <xf numFmtId="49" fontId="5" fillId="0" borderId="8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9" xfId="0" applyNumberFormat="1" applyFont="1" applyFill="1" applyBorder="1" applyAlignment="1">
      <alignment horizontal="left" vertical="top"/>
    </xf>
    <xf numFmtId="49" fontId="5" fillId="0" borderId="9" xfId="0" applyNumberFormat="1" applyFont="1" applyFill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69" fontId="3" fillId="0" borderId="6" xfId="18" applyNumberFormat="1" applyFont="1" applyBorder="1" applyAlignment="1">
      <alignment horizontal="center"/>
    </xf>
    <xf numFmtId="169" fontId="3" fillId="0" borderId="11" xfId="18" applyNumberFormat="1" applyFont="1" applyBorder="1" applyAlignment="1">
      <alignment horizontal="center"/>
    </xf>
    <xf numFmtId="169" fontId="3" fillId="0" borderId="1" xfId="18" applyNumberFormat="1" applyFont="1" applyBorder="1" applyAlignment="1">
      <alignment horizontal="center"/>
    </xf>
    <xf numFmtId="169" fontId="3" fillId="0" borderId="2" xfId="18" applyNumberFormat="1" applyFont="1" applyBorder="1" applyAlignment="1">
      <alignment horizontal="center"/>
    </xf>
    <xf numFmtId="169" fontId="3" fillId="0" borderId="7" xfId="18" applyNumberFormat="1" applyFont="1" applyBorder="1" applyAlignment="1">
      <alignment horizontal="center"/>
    </xf>
    <xf numFmtId="169" fontId="3" fillId="0" borderId="5" xfId="18" applyNumberFormat="1" applyFont="1" applyBorder="1" applyAlignment="1">
      <alignment horizontal="center"/>
    </xf>
    <xf numFmtId="169" fontId="3" fillId="0" borderId="3" xfId="18" applyNumberFormat="1" applyFont="1" applyBorder="1" applyAlignment="1">
      <alignment horizontal="center"/>
    </xf>
    <xf numFmtId="169" fontId="3" fillId="0" borderId="4" xfId="18" applyNumberFormat="1" applyFont="1" applyBorder="1" applyAlignment="1">
      <alignment horizontal="center"/>
    </xf>
    <xf numFmtId="169" fontId="3" fillId="0" borderId="10" xfId="18" applyNumberFormat="1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4" xfId="0" applyNumberFormat="1" applyFont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6" xfId="0" applyNumberFormat="1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69" fontId="1" fillId="0" borderId="3" xfId="18" applyNumberFormat="1" applyFont="1" applyBorder="1" applyAlignment="1">
      <alignment horizontal="center"/>
    </xf>
    <xf numFmtId="169" fontId="1" fillId="0" borderId="4" xfId="18" applyNumberFormat="1" applyFont="1" applyBorder="1" applyAlignment="1">
      <alignment horizontal="center"/>
    </xf>
    <xf numFmtId="169" fontId="1" fillId="0" borderId="10" xfId="18" applyNumberFormat="1" applyFont="1" applyBorder="1" applyAlignment="1">
      <alignment horizontal="center"/>
    </xf>
    <xf numFmtId="169" fontId="1" fillId="0" borderId="1" xfId="18" applyNumberFormat="1" applyFont="1" applyBorder="1" applyAlignment="1">
      <alignment horizontal="center"/>
    </xf>
    <xf numFmtId="169" fontId="1" fillId="0" borderId="2" xfId="18" applyNumberFormat="1" applyFont="1" applyBorder="1" applyAlignment="1">
      <alignment horizontal="center"/>
    </xf>
    <xf numFmtId="169" fontId="1" fillId="0" borderId="7" xfId="18" applyNumberFormat="1" applyFont="1" applyBorder="1" applyAlignment="1">
      <alignment horizontal="center"/>
    </xf>
    <xf numFmtId="169" fontId="1" fillId="0" borderId="5" xfId="18" applyNumberFormat="1" applyFont="1" applyBorder="1" applyAlignment="1">
      <alignment horizontal="center"/>
    </xf>
    <xf numFmtId="169" fontId="1" fillId="0" borderId="6" xfId="18" applyNumberFormat="1" applyFont="1" applyBorder="1" applyAlignment="1">
      <alignment horizontal="center"/>
    </xf>
    <xf numFmtId="169" fontId="1" fillId="0" borderId="11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4"/>
  <sheetViews>
    <sheetView showGridLines="0" showZeros="0" tabSelected="1" view="pageBreakPreview" zoomScaleSheetLayoutView="100" workbookViewId="0" topLeftCell="A45">
      <selection activeCell="BN75" sqref="BN75:CH75"/>
    </sheetView>
  </sheetViews>
  <sheetFormatPr defaultColWidth="9.00390625" defaultRowHeight="12.75"/>
  <cols>
    <col min="1" max="16384" width="0.875" style="1" customWidth="1"/>
  </cols>
  <sheetData>
    <row r="1" spans="1:107" ht="12.75" customHeight="1" hidden="1">
      <c r="A1" s="13" t="s">
        <v>300</v>
      </c>
      <c r="B1" s="14"/>
      <c r="C1" s="14"/>
      <c r="D1" s="14"/>
      <c r="E1" s="14"/>
      <c r="F1" s="14"/>
      <c r="G1" s="14"/>
      <c r="H1" s="14"/>
      <c r="I1" s="14"/>
      <c r="J1" s="15"/>
      <c r="K1" s="16"/>
      <c r="L1" s="17"/>
      <c r="M1" s="17"/>
      <c r="N1" s="17"/>
      <c r="O1" s="17"/>
      <c r="P1" s="17"/>
      <c r="Q1" s="17"/>
      <c r="R1" s="17"/>
      <c r="S1" s="17"/>
      <c r="T1" s="18"/>
      <c r="U1" s="14" t="s">
        <v>75</v>
      </c>
      <c r="V1" s="14"/>
      <c r="W1" s="14"/>
      <c r="X1" s="14"/>
      <c r="Y1" s="14"/>
      <c r="Z1" s="14"/>
      <c r="AA1" s="14"/>
      <c r="AB1" s="14"/>
      <c r="AC1" s="14"/>
      <c r="AD1" s="15"/>
      <c r="AE1" s="13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44">
        <v>1</v>
      </c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44" t="s">
        <v>190</v>
      </c>
      <c r="BW1" s="45" t="s">
        <v>77</v>
      </c>
      <c r="BX1" s="46" t="s">
        <v>77</v>
      </c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5"/>
    </row>
    <row r="2" spans="1:107" s="32" customFormat="1" ht="12.75" customHeight="1" hidden="1">
      <c r="A2" s="25" t="s">
        <v>314</v>
      </c>
      <c r="B2" s="26" t="s">
        <v>310</v>
      </c>
      <c r="C2" s="26"/>
      <c r="D2" s="26"/>
      <c r="E2" s="27">
        <v>2</v>
      </c>
      <c r="F2" s="26"/>
      <c r="G2" s="26"/>
      <c r="H2" s="26"/>
      <c r="I2" s="26"/>
      <c r="J2" s="26"/>
      <c r="K2" s="29" t="str">
        <f>IF(A2="","",CHOOSE(MONTH(DATEVALUE(A2)),"","","1 квартал","","","Полугодие","","","9 месяцев","","","Год"))</f>
        <v>Год</v>
      </c>
      <c r="L2" s="23">
        <f>IF(A2="","",YEAR(DATEVALUE(A2)-366))</f>
        <v>2005</v>
      </c>
      <c r="M2" s="23"/>
      <c r="N2" s="30"/>
      <c r="O2" s="30"/>
      <c r="P2" s="30"/>
      <c r="Q2" s="30"/>
      <c r="R2" s="30"/>
      <c r="S2" s="30"/>
      <c r="T2" s="31"/>
      <c r="U2" s="26" t="s">
        <v>169</v>
      </c>
      <c r="V2" s="26" t="s">
        <v>170</v>
      </c>
      <c r="W2" s="26"/>
      <c r="X2" s="26"/>
      <c r="Y2" s="26"/>
      <c r="Z2" s="26"/>
      <c r="AA2" s="26"/>
      <c r="AB2" s="26"/>
      <c r="AC2" s="26"/>
      <c r="AD2" s="28"/>
      <c r="AE2" s="25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47">
        <v>2</v>
      </c>
      <c r="BB2" s="42" t="s">
        <v>199</v>
      </c>
      <c r="BC2" s="26" t="s">
        <v>86</v>
      </c>
      <c r="BD2" s="42" t="s">
        <v>189</v>
      </c>
      <c r="BE2" s="26" t="s">
        <v>76</v>
      </c>
      <c r="BF2" s="48"/>
      <c r="BG2" s="26"/>
      <c r="BH2" s="48"/>
      <c r="BI2" s="26"/>
      <c r="BJ2" s="48"/>
      <c r="BK2" s="26"/>
      <c r="BL2" s="48"/>
      <c r="BM2" s="26"/>
      <c r="BN2" s="48"/>
      <c r="BO2" s="26"/>
      <c r="BP2" s="26"/>
      <c r="BQ2" s="26"/>
      <c r="BR2" s="26"/>
      <c r="BS2" s="26"/>
      <c r="BT2" s="26"/>
      <c r="BU2" s="28"/>
      <c r="BV2" s="49" t="s">
        <v>191</v>
      </c>
      <c r="BW2" s="42" t="s">
        <v>78</v>
      </c>
      <c r="BX2" s="50" t="s">
        <v>78</v>
      </c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8"/>
    </row>
    <row r="3" spans="1:107" s="32" customFormat="1" ht="12.75" customHeight="1" hidden="1">
      <c r="A3" s="25" t="s">
        <v>315</v>
      </c>
      <c r="B3" s="26" t="s">
        <v>207</v>
      </c>
      <c r="C3" s="26"/>
      <c r="D3" s="26"/>
      <c r="E3" s="27">
        <v>3</v>
      </c>
      <c r="F3" s="26"/>
      <c r="G3" s="26"/>
      <c r="H3" s="26"/>
      <c r="I3" s="26"/>
      <c r="J3" s="26"/>
      <c r="K3" s="29" t="str">
        <f>IF(A3="","",CHOOSE(MONTH(DATEVALUE(A3)),"января","февраля","марта","апреля","мая","июня","июля","августа","сентября","октября","ноября","декабря"))</f>
        <v>марта</v>
      </c>
      <c r="L3" s="30"/>
      <c r="M3" s="30"/>
      <c r="N3" s="30"/>
      <c r="O3" s="30"/>
      <c r="P3" s="30"/>
      <c r="Q3" s="30"/>
      <c r="R3" s="30"/>
      <c r="S3" s="30"/>
      <c r="T3" s="31"/>
      <c r="U3" s="26" t="s">
        <v>171</v>
      </c>
      <c r="V3" s="26" t="s">
        <v>172</v>
      </c>
      <c r="W3" s="26"/>
      <c r="X3" s="26"/>
      <c r="Y3" s="26"/>
      <c r="Z3" s="26"/>
      <c r="AA3" s="26"/>
      <c r="AB3" s="26"/>
      <c r="AC3" s="26"/>
      <c r="AD3" s="28"/>
      <c r="AE3" s="25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47">
        <v>3</v>
      </c>
      <c r="BB3" s="42" t="s">
        <v>235</v>
      </c>
      <c r="BC3" s="26" t="s">
        <v>111</v>
      </c>
      <c r="BD3" s="42" t="s">
        <v>192</v>
      </c>
      <c r="BE3" s="26" t="s">
        <v>79</v>
      </c>
      <c r="BF3" s="48"/>
      <c r="BG3" s="26"/>
      <c r="BH3" s="48"/>
      <c r="BI3" s="26"/>
      <c r="BJ3" s="48"/>
      <c r="BK3" s="26"/>
      <c r="BL3" s="48"/>
      <c r="BM3" s="26"/>
      <c r="BN3" s="48"/>
      <c r="BO3" s="26"/>
      <c r="BP3" s="26"/>
      <c r="BQ3" s="26"/>
      <c r="BR3" s="26"/>
      <c r="BS3" s="26"/>
      <c r="BT3" s="26"/>
      <c r="BU3" s="28"/>
      <c r="BV3" s="49" t="s">
        <v>193</v>
      </c>
      <c r="BW3" s="43" t="s">
        <v>80</v>
      </c>
      <c r="BX3" s="51" t="s">
        <v>80</v>
      </c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8"/>
    </row>
    <row r="4" spans="1:107" s="32" customFormat="1" ht="12.75" customHeight="1" hidden="1">
      <c r="A4" s="25" t="s">
        <v>317</v>
      </c>
      <c r="B4" s="26" t="s">
        <v>307</v>
      </c>
      <c r="C4" s="26"/>
      <c r="D4" s="26"/>
      <c r="E4" s="27">
        <v>4</v>
      </c>
      <c r="F4" s="26"/>
      <c r="G4" s="26"/>
      <c r="H4" s="26"/>
      <c r="I4" s="26"/>
      <c r="J4" s="26"/>
      <c r="K4" s="29"/>
      <c r="L4" s="30"/>
      <c r="M4" s="30"/>
      <c r="N4" s="30"/>
      <c r="O4" s="30"/>
      <c r="P4" s="30"/>
      <c r="Q4" s="30"/>
      <c r="R4" s="30"/>
      <c r="S4" s="30"/>
      <c r="T4" s="31"/>
      <c r="U4" s="26" t="s">
        <v>173</v>
      </c>
      <c r="V4" s="26" t="s">
        <v>174</v>
      </c>
      <c r="W4" s="26"/>
      <c r="X4" s="26"/>
      <c r="Y4" s="26"/>
      <c r="Z4" s="26"/>
      <c r="AA4" s="26"/>
      <c r="AB4" s="26"/>
      <c r="AC4" s="26"/>
      <c r="AD4" s="28"/>
      <c r="AE4" s="25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47">
        <v>4</v>
      </c>
      <c r="BB4" s="42" t="s">
        <v>234</v>
      </c>
      <c r="BC4" s="26" t="s">
        <v>110</v>
      </c>
      <c r="BD4" s="42" t="s">
        <v>196</v>
      </c>
      <c r="BE4" s="26" t="s">
        <v>84</v>
      </c>
      <c r="BF4" s="48"/>
      <c r="BG4" s="26"/>
      <c r="BH4" s="48"/>
      <c r="BI4" s="26"/>
      <c r="BJ4" s="48"/>
      <c r="BK4" s="26"/>
      <c r="BL4" s="48"/>
      <c r="BM4" s="26"/>
      <c r="BN4" s="48"/>
      <c r="BO4" s="26"/>
      <c r="BP4" s="26"/>
      <c r="BQ4" s="26"/>
      <c r="BR4" s="26"/>
      <c r="BS4" s="26"/>
      <c r="BT4" s="26"/>
      <c r="BU4" s="28"/>
      <c r="BV4" s="49" t="s">
        <v>194</v>
      </c>
      <c r="BW4" s="42" t="s">
        <v>189</v>
      </c>
      <c r="BX4" s="51" t="s">
        <v>189</v>
      </c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8"/>
    </row>
    <row r="5" spans="1:107" s="32" customFormat="1" ht="12.75" customHeight="1" hidden="1">
      <c r="A5" s="25" t="s">
        <v>301</v>
      </c>
      <c r="B5" s="26" t="s">
        <v>319</v>
      </c>
      <c r="C5" s="26"/>
      <c r="D5" s="26"/>
      <c r="E5" s="27">
        <v>5</v>
      </c>
      <c r="F5" s="26"/>
      <c r="G5" s="26"/>
      <c r="H5" s="26"/>
      <c r="I5" s="26"/>
      <c r="J5" s="26"/>
      <c r="K5" s="29"/>
      <c r="L5" s="30"/>
      <c r="M5" s="30"/>
      <c r="N5" s="30"/>
      <c r="O5" s="30"/>
      <c r="P5" s="30"/>
      <c r="Q5" s="30"/>
      <c r="R5" s="30"/>
      <c r="S5" s="30"/>
      <c r="T5" s="31"/>
      <c r="U5" s="26" t="s">
        <v>175</v>
      </c>
      <c r="V5" s="26" t="s">
        <v>176</v>
      </c>
      <c r="W5" s="26"/>
      <c r="X5" s="26"/>
      <c r="Y5" s="26"/>
      <c r="Z5" s="26"/>
      <c r="AA5" s="26"/>
      <c r="AB5" s="26"/>
      <c r="AC5" s="26"/>
      <c r="AD5" s="28"/>
      <c r="AE5" s="25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47">
        <v>5</v>
      </c>
      <c r="BB5" s="42" t="s">
        <v>195</v>
      </c>
      <c r="BC5" s="26" t="s">
        <v>82</v>
      </c>
      <c r="BD5" s="42" t="s">
        <v>198</v>
      </c>
      <c r="BE5" s="26" t="s">
        <v>85</v>
      </c>
      <c r="BF5" s="48"/>
      <c r="BG5" s="26"/>
      <c r="BH5" s="48"/>
      <c r="BI5" s="26"/>
      <c r="BJ5" s="48"/>
      <c r="BK5" s="26"/>
      <c r="BL5" s="48"/>
      <c r="BM5" s="26"/>
      <c r="BN5" s="48"/>
      <c r="BO5" s="26"/>
      <c r="BP5" s="26"/>
      <c r="BQ5" s="26"/>
      <c r="BR5" s="26"/>
      <c r="BS5" s="26"/>
      <c r="BT5" s="26"/>
      <c r="BU5" s="28"/>
      <c r="BV5" s="49" t="s">
        <v>197</v>
      </c>
      <c r="BW5" s="42" t="s">
        <v>300</v>
      </c>
      <c r="BX5" s="52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8"/>
    </row>
    <row r="6" spans="1:107" s="32" customFormat="1" ht="12.75" customHeight="1" hidden="1">
      <c r="A6" s="25" t="s">
        <v>320</v>
      </c>
      <c r="B6" s="26" t="s">
        <v>207</v>
      </c>
      <c r="C6" s="26"/>
      <c r="D6" s="26"/>
      <c r="E6" s="27">
        <v>6</v>
      </c>
      <c r="F6" s="26"/>
      <c r="G6" s="26"/>
      <c r="H6" s="26"/>
      <c r="I6" s="26"/>
      <c r="J6" s="26"/>
      <c r="K6" s="29"/>
      <c r="L6" s="30"/>
      <c r="M6" s="30"/>
      <c r="N6" s="30"/>
      <c r="O6" s="30"/>
      <c r="P6" s="30"/>
      <c r="Q6" s="30"/>
      <c r="R6" s="30"/>
      <c r="S6" s="30"/>
      <c r="T6" s="31"/>
      <c r="U6" s="26" t="s">
        <v>81</v>
      </c>
      <c r="V6" s="26" t="s">
        <v>172</v>
      </c>
      <c r="W6" s="26"/>
      <c r="X6" s="26"/>
      <c r="Y6" s="26"/>
      <c r="Z6" s="26"/>
      <c r="AA6" s="26"/>
      <c r="AB6" s="26"/>
      <c r="AC6" s="26"/>
      <c r="AD6" s="28"/>
      <c r="AE6" s="25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47">
        <v>6</v>
      </c>
      <c r="BB6" s="42" t="s">
        <v>240</v>
      </c>
      <c r="BC6" s="26" t="s">
        <v>115</v>
      </c>
      <c r="BD6" s="42" t="s">
        <v>200</v>
      </c>
      <c r="BE6" s="26" t="s">
        <v>87</v>
      </c>
      <c r="BF6" s="48"/>
      <c r="BG6" s="26"/>
      <c r="BH6" s="48"/>
      <c r="BI6" s="26"/>
      <c r="BJ6" s="48"/>
      <c r="BK6" s="26"/>
      <c r="BL6" s="48"/>
      <c r="BM6" s="26"/>
      <c r="BN6" s="48"/>
      <c r="BO6" s="26"/>
      <c r="BP6" s="26"/>
      <c r="BQ6" s="26"/>
      <c r="BR6" s="26"/>
      <c r="BS6" s="26"/>
      <c r="BT6" s="26"/>
      <c r="BU6" s="28"/>
      <c r="BV6" s="49" t="s">
        <v>202</v>
      </c>
      <c r="BW6" s="42" t="s">
        <v>189</v>
      </c>
      <c r="BX6" s="51" t="s">
        <v>189</v>
      </c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8"/>
    </row>
    <row r="7" spans="1:107" s="32" customFormat="1" ht="12.75" customHeight="1" hidden="1">
      <c r="A7" s="25" t="s">
        <v>296</v>
      </c>
      <c r="B7" s="26" t="s">
        <v>321</v>
      </c>
      <c r="C7" s="26"/>
      <c r="D7" s="26"/>
      <c r="E7" s="27">
        <v>7</v>
      </c>
      <c r="F7" s="26"/>
      <c r="G7" s="26"/>
      <c r="H7" s="26"/>
      <c r="I7" s="26"/>
      <c r="J7" s="26"/>
      <c r="K7" s="29"/>
      <c r="L7" s="30"/>
      <c r="M7" s="30"/>
      <c r="N7" s="30"/>
      <c r="O7" s="30"/>
      <c r="P7" s="30"/>
      <c r="Q7" s="30"/>
      <c r="R7" s="30"/>
      <c r="S7" s="30"/>
      <c r="T7" s="31"/>
      <c r="U7" s="26" t="s">
        <v>7</v>
      </c>
      <c r="V7" s="26" t="s">
        <v>89</v>
      </c>
      <c r="W7" s="26"/>
      <c r="X7" s="26"/>
      <c r="Y7" s="26"/>
      <c r="Z7" s="26"/>
      <c r="AA7" s="26"/>
      <c r="AB7" s="26"/>
      <c r="AC7" s="26"/>
      <c r="AD7" s="28"/>
      <c r="AE7" s="25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47">
        <v>7</v>
      </c>
      <c r="BB7" s="42" t="s">
        <v>208</v>
      </c>
      <c r="BC7" s="26" t="s">
        <v>95</v>
      </c>
      <c r="BD7" s="42" t="s">
        <v>201</v>
      </c>
      <c r="BE7" s="26" t="s">
        <v>88</v>
      </c>
      <c r="BF7" s="48"/>
      <c r="BG7" s="26"/>
      <c r="BH7" s="48"/>
      <c r="BI7" s="26"/>
      <c r="BJ7" s="48"/>
      <c r="BK7" s="26"/>
      <c r="BL7" s="48"/>
      <c r="BM7" s="26"/>
      <c r="BN7" s="48"/>
      <c r="BO7" s="26"/>
      <c r="BP7" s="26"/>
      <c r="BQ7" s="26"/>
      <c r="BR7" s="26"/>
      <c r="BS7" s="26"/>
      <c r="BT7" s="26"/>
      <c r="BU7" s="28"/>
      <c r="BV7" s="49" t="s">
        <v>205</v>
      </c>
      <c r="BW7" s="42" t="s">
        <v>189</v>
      </c>
      <c r="BX7" s="53" t="s">
        <v>189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8"/>
    </row>
    <row r="8" spans="1:107" s="32" customFormat="1" ht="12.75" customHeight="1" hidden="1">
      <c r="A8" s="25" t="s">
        <v>302</v>
      </c>
      <c r="B8" s="26" t="s">
        <v>297</v>
      </c>
      <c r="C8" s="26"/>
      <c r="D8" s="26"/>
      <c r="E8" s="27">
        <v>8</v>
      </c>
      <c r="F8" s="26"/>
      <c r="G8" s="26"/>
      <c r="H8" s="26"/>
      <c r="I8" s="26"/>
      <c r="J8" s="26"/>
      <c r="K8" s="29"/>
      <c r="L8" s="30"/>
      <c r="M8" s="30"/>
      <c r="N8" s="30"/>
      <c r="O8" s="30"/>
      <c r="P8" s="30"/>
      <c r="Q8" s="30"/>
      <c r="R8" s="30"/>
      <c r="S8" s="30"/>
      <c r="T8" s="31"/>
      <c r="U8" s="26" t="s">
        <v>83</v>
      </c>
      <c r="V8" s="26" t="s">
        <v>177</v>
      </c>
      <c r="W8" s="26"/>
      <c r="X8" s="26"/>
      <c r="Y8" s="26"/>
      <c r="Z8" s="26"/>
      <c r="AA8" s="26"/>
      <c r="AB8" s="26"/>
      <c r="AC8" s="26"/>
      <c r="AD8" s="28"/>
      <c r="AE8" s="25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47">
        <v>8</v>
      </c>
      <c r="BB8" s="42" t="s">
        <v>241</v>
      </c>
      <c r="BC8" s="26" t="s">
        <v>116</v>
      </c>
      <c r="BD8" s="42" t="s">
        <v>203</v>
      </c>
      <c r="BE8" s="26" t="s">
        <v>90</v>
      </c>
      <c r="BF8" s="48"/>
      <c r="BG8" s="26"/>
      <c r="BH8" s="48"/>
      <c r="BI8" s="26"/>
      <c r="BJ8" s="48"/>
      <c r="BK8" s="26"/>
      <c r="BL8" s="48"/>
      <c r="BM8" s="26"/>
      <c r="BN8" s="48"/>
      <c r="BO8" s="26"/>
      <c r="BP8" s="26"/>
      <c r="BQ8" s="26"/>
      <c r="BR8" s="26"/>
      <c r="BS8" s="26"/>
      <c r="BT8" s="26"/>
      <c r="BU8" s="28"/>
      <c r="BV8" s="49" t="s">
        <v>206</v>
      </c>
      <c r="BW8" s="42" t="s">
        <v>300</v>
      </c>
      <c r="BX8" s="51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8"/>
    </row>
    <row r="9" spans="1:107" s="32" customFormat="1" ht="12.75" customHeight="1" hidden="1">
      <c r="A9" s="25" t="s">
        <v>306</v>
      </c>
      <c r="B9" s="26" t="s">
        <v>301</v>
      </c>
      <c r="C9" s="26"/>
      <c r="D9" s="26"/>
      <c r="E9" s="27">
        <v>9</v>
      </c>
      <c r="F9" s="26"/>
      <c r="G9" s="26"/>
      <c r="H9" s="26"/>
      <c r="I9" s="26"/>
      <c r="J9" s="26"/>
      <c r="K9" s="29"/>
      <c r="L9" s="30"/>
      <c r="M9" s="30"/>
      <c r="N9" s="30"/>
      <c r="O9" s="30"/>
      <c r="P9" s="30"/>
      <c r="Q9" s="30"/>
      <c r="R9" s="30"/>
      <c r="S9" s="30"/>
      <c r="T9" s="31"/>
      <c r="U9" s="26" t="s">
        <v>178</v>
      </c>
      <c r="V9" s="26" t="s">
        <v>175</v>
      </c>
      <c r="W9" s="26"/>
      <c r="X9" s="26"/>
      <c r="Y9" s="26"/>
      <c r="Z9" s="26"/>
      <c r="AA9" s="26"/>
      <c r="AB9" s="26"/>
      <c r="AC9" s="26"/>
      <c r="AD9" s="28"/>
      <c r="AE9" s="25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47">
        <v>9</v>
      </c>
      <c r="BB9" s="42" t="s">
        <v>204</v>
      </c>
      <c r="BC9" s="26" t="s">
        <v>91</v>
      </c>
      <c r="BD9" s="42" t="s">
        <v>207</v>
      </c>
      <c r="BE9" s="26" t="s">
        <v>94</v>
      </c>
      <c r="BF9" s="48"/>
      <c r="BG9" s="26"/>
      <c r="BH9" s="48"/>
      <c r="BI9" s="26"/>
      <c r="BJ9" s="48"/>
      <c r="BK9" s="26"/>
      <c r="BL9" s="48"/>
      <c r="BM9" s="26"/>
      <c r="BN9" s="48"/>
      <c r="BO9" s="26"/>
      <c r="BP9" s="26"/>
      <c r="BQ9" s="26"/>
      <c r="BR9" s="26"/>
      <c r="BS9" s="26"/>
      <c r="BT9" s="26"/>
      <c r="BU9" s="28"/>
      <c r="BV9" s="49" t="s">
        <v>211</v>
      </c>
      <c r="BW9" s="42" t="s">
        <v>189</v>
      </c>
      <c r="BX9" s="53" t="s">
        <v>189</v>
      </c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8"/>
    </row>
    <row r="10" spans="1:107" s="32" customFormat="1" ht="12.75" customHeight="1" hidden="1">
      <c r="A10" s="25" t="s">
        <v>311</v>
      </c>
      <c r="B10" s="26" t="s">
        <v>303</v>
      </c>
      <c r="C10" s="26"/>
      <c r="D10" s="26"/>
      <c r="E10" s="27">
        <v>10</v>
      </c>
      <c r="F10" s="26"/>
      <c r="G10" s="26"/>
      <c r="H10" s="26"/>
      <c r="I10" s="26"/>
      <c r="J10" s="26"/>
      <c r="K10" s="29"/>
      <c r="L10" s="30"/>
      <c r="M10" s="30"/>
      <c r="N10" s="30"/>
      <c r="O10" s="30"/>
      <c r="P10" s="30"/>
      <c r="Q10" s="30"/>
      <c r="R10" s="30"/>
      <c r="S10" s="30"/>
      <c r="T10" s="31"/>
      <c r="U10" s="26" t="s">
        <v>179</v>
      </c>
      <c r="V10" s="26" t="s">
        <v>180</v>
      </c>
      <c r="W10" s="26"/>
      <c r="X10" s="26"/>
      <c r="Y10" s="26"/>
      <c r="Z10" s="26"/>
      <c r="AA10" s="26"/>
      <c r="AB10" s="26"/>
      <c r="AC10" s="26"/>
      <c r="AD10" s="28"/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47">
        <v>10</v>
      </c>
      <c r="BB10" s="42" t="s">
        <v>243</v>
      </c>
      <c r="BC10" s="26" t="s">
        <v>117</v>
      </c>
      <c r="BD10" s="42" t="s">
        <v>209</v>
      </c>
      <c r="BE10" s="26" t="s">
        <v>96</v>
      </c>
      <c r="BF10" s="48"/>
      <c r="BG10" s="26"/>
      <c r="BH10" s="48"/>
      <c r="BI10" s="26"/>
      <c r="BJ10" s="48"/>
      <c r="BK10" s="26"/>
      <c r="BL10" s="48"/>
      <c r="BM10" s="26"/>
      <c r="BN10" s="48"/>
      <c r="BO10" s="26"/>
      <c r="BP10" s="26"/>
      <c r="BQ10" s="26"/>
      <c r="BR10" s="26"/>
      <c r="BS10" s="26"/>
      <c r="BT10" s="26"/>
      <c r="BU10" s="28"/>
      <c r="BV10" s="49" t="s">
        <v>213</v>
      </c>
      <c r="BW10" s="42" t="s">
        <v>300</v>
      </c>
      <c r="BX10" s="53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8"/>
    </row>
    <row r="11" spans="1:107" s="32" customFormat="1" ht="12.75" customHeight="1" hidden="1">
      <c r="A11" s="25" t="s">
        <v>283</v>
      </c>
      <c r="B11" s="26" t="s">
        <v>305</v>
      </c>
      <c r="C11" s="26"/>
      <c r="D11" s="26"/>
      <c r="E11" s="27">
        <v>11</v>
      </c>
      <c r="F11" s="26"/>
      <c r="G11" s="26"/>
      <c r="H11" s="26"/>
      <c r="I11" s="26"/>
      <c r="J11" s="26"/>
      <c r="K11" s="29"/>
      <c r="L11" s="30"/>
      <c r="M11" s="30"/>
      <c r="N11" s="30"/>
      <c r="O11" s="30"/>
      <c r="P11" s="30"/>
      <c r="Q11" s="30"/>
      <c r="R11" s="30"/>
      <c r="S11" s="30"/>
      <c r="T11" s="31"/>
      <c r="U11" s="26" t="s">
        <v>181</v>
      </c>
      <c r="V11" s="26" t="s">
        <v>182</v>
      </c>
      <c r="W11" s="26"/>
      <c r="X11" s="26"/>
      <c r="Y11" s="26"/>
      <c r="Z11" s="26"/>
      <c r="AA11" s="26"/>
      <c r="AB11" s="26"/>
      <c r="AC11" s="26"/>
      <c r="AD11" s="28"/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47">
        <v>11</v>
      </c>
      <c r="BB11" s="42" t="s">
        <v>244</v>
      </c>
      <c r="BC11" s="26" t="s">
        <v>118</v>
      </c>
      <c r="BD11" s="42" t="s">
        <v>210</v>
      </c>
      <c r="BE11" s="26" t="s">
        <v>97</v>
      </c>
      <c r="BF11" s="48"/>
      <c r="BG11" s="26"/>
      <c r="BH11" s="48"/>
      <c r="BI11" s="26"/>
      <c r="BJ11" s="48"/>
      <c r="BK11" s="26"/>
      <c r="BL11" s="48"/>
      <c r="BM11" s="26"/>
      <c r="BN11" s="48"/>
      <c r="BO11" s="26"/>
      <c r="BP11" s="26"/>
      <c r="BQ11" s="26"/>
      <c r="BR11" s="26"/>
      <c r="BS11" s="26"/>
      <c r="BT11" s="26"/>
      <c r="BU11" s="28"/>
      <c r="BV11" s="49" t="s">
        <v>228</v>
      </c>
      <c r="BW11" s="43" t="s">
        <v>300</v>
      </c>
      <c r="BX11" s="51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8"/>
    </row>
    <row r="12" spans="1:107" s="32" customFormat="1" ht="12.75" customHeight="1" hidden="1">
      <c r="A12" s="25" t="s">
        <v>318</v>
      </c>
      <c r="B12" s="26" t="s">
        <v>308</v>
      </c>
      <c r="C12" s="26"/>
      <c r="D12" s="26"/>
      <c r="E12" s="27">
        <v>12</v>
      </c>
      <c r="F12" s="26"/>
      <c r="G12" s="26"/>
      <c r="H12" s="26"/>
      <c r="I12" s="26"/>
      <c r="J12" s="26"/>
      <c r="K12" s="29"/>
      <c r="L12" s="30"/>
      <c r="M12" s="30"/>
      <c r="N12" s="30"/>
      <c r="O12" s="30"/>
      <c r="P12" s="30"/>
      <c r="Q12" s="30"/>
      <c r="R12" s="30"/>
      <c r="S12" s="30"/>
      <c r="T12" s="31"/>
      <c r="U12" s="26" t="s">
        <v>183</v>
      </c>
      <c r="V12" s="26" t="s">
        <v>184</v>
      </c>
      <c r="W12" s="26"/>
      <c r="X12" s="26"/>
      <c r="Y12" s="26"/>
      <c r="Z12" s="26"/>
      <c r="AA12" s="26"/>
      <c r="AB12" s="26"/>
      <c r="AC12" s="26"/>
      <c r="AD12" s="28"/>
      <c r="AE12" s="25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47">
        <v>12</v>
      </c>
      <c r="BB12" s="42" t="s">
        <v>245</v>
      </c>
      <c r="BC12" s="26" t="s">
        <v>119</v>
      </c>
      <c r="BD12" s="42" t="s">
        <v>212</v>
      </c>
      <c r="BE12" s="26" t="s">
        <v>98</v>
      </c>
      <c r="BF12" s="48"/>
      <c r="BG12" s="26"/>
      <c r="BH12" s="48"/>
      <c r="BI12" s="26"/>
      <c r="BJ12" s="48"/>
      <c r="BK12" s="26"/>
      <c r="BL12" s="48"/>
      <c r="BM12" s="26"/>
      <c r="BN12" s="48"/>
      <c r="BO12" s="26"/>
      <c r="BP12" s="26"/>
      <c r="BQ12" s="26"/>
      <c r="BR12" s="26"/>
      <c r="BS12" s="26"/>
      <c r="BT12" s="26"/>
      <c r="BU12" s="28"/>
      <c r="BV12" s="49" t="s">
        <v>229</v>
      </c>
      <c r="BW12" s="43" t="s">
        <v>190</v>
      </c>
      <c r="BX12" s="50" t="s">
        <v>190</v>
      </c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8"/>
    </row>
    <row r="13" spans="1:107" s="32" customFormat="1" ht="12.75" customHeight="1" hidden="1">
      <c r="A13" s="25" t="s">
        <v>203</v>
      </c>
      <c r="B13" s="26" t="s">
        <v>191</v>
      </c>
      <c r="C13" s="26"/>
      <c r="D13" s="26"/>
      <c r="E13" s="27">
        <v>13</v>
      </c>
      <c r="F13" s="26"/>
      <c r="G13" s="26"/>
      <c r="H13" s="26"/>
      <c r="I13" s="26"/>
      <c r="J13" s="26"/>
      <c r="K13" s="29"/>
      <c r="L13" s="30"/>
      <c r="M13" s="30"/>
      <c r="N13" s="30"/>
      <c r="O13" s="30"/>
      <c r="P13" s="30"/>
      <c r="Q13" s="30"/>
      <c r="R13" s="30"/>
      <c r="S13" s="30"/>
      <c r="T13" s="31"/>
      <c r="U13" s="26" t="s">
        <v>185</v>
      </c>
      <c r="V13" s="26" t="s">
        <v>168</v>
      </c>
      <c r="W13" s="26"/>
      <c r="X13" s="26"/>
      <c r="Y13" s="26"/>
      <c r="Z13" s="26"/>
      <c r="AA13" s="26"/>
      <c r="AB13" s="26"/>
      <c r="AC13" s="26"/>
      <c r="AD13" s="28"/>
      <c r="AE13" s="25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47">
        <v>13</v>
      </c>
      <c r="BB13" s="42" t="s">
        <v>246</v>
      </c>
      <c r="BC13" s="26" t="s">
        <v>120</v>
      </c>
      <c r="BD13" s="42" t="s">
        <v>233</v>
      </c>
      <c r="BE13" s="26" t="s">
        <v>109</v>
      </c>
      <c r="BF13" s="48"/>
      <c r="BG13" s="26"/>
      <c r="BH13" s="48"/>
      <c r="BI13" s="26"/>
      <c r="BJ13" s="48"/>
      <c r="BK13" s="26"/>
      <c r="BL13" s="48"/>
      <c r="BM13" s="26"/>
      <c r="BN13" s="48"/>
      <c r="BO13" s="26"/>
      <c r="BP13" s="26"/>
      <c r="BQ13" s="26"/>
      <c r="BR13" s="26"/>
      <c r="BS13" s="26"/>
      <c r="BT13" s="26"/>
      <c r="BU13" s="28"/>
      <c r="BV13" s="49" t="s">
        <v>230</v>
      </c>
      <c r="BW13" s="43" t="s">
        <v>188</v>
      </c>
      <c r="BX13" s="50" t="s">
        <v>188</v>
      </c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8"/>
    </row>
    <row r="14" spans="1:107" s="32" customFormat="1" ht="12.75" customHeight="1" hidden="1">
      <c r="A14" s="25" t="s">
        <v>322</v>
      </c>
      <c r="B14" s="26" t="s">
        <v>306</v>
      </c>
      <c r="C14" s="26"/>
      <c r="D14" s="26"/>
      <c r="E14" s="27">
        <v>14</v>
      </c>
      <c r="F14" s="26"/>
      <c r="G14" s="26"/>
      <c r="H14" s="26"/>
      <c r="I14" s="26"/>
      <c r="J14" s="26"/>
      <c r="K14" s="29" t="str">
        <f>IF(A14="384","Тыс. Рублей",IF(A14="385","Млн. Рублей",""))</f>
        <v>Тыс. Рублей</v>
      </c>
      <c r="L14" s="30">
        <f>IF(A14="384",AO15,AO14)</f>
        <v>0</v>
      </c>
      <c r="M14" s="30"/>
      <c r="N14" s="30"/>
      <c r="O14" s="30"/>
      <c r="P14" s="30"/>
      <c r="Q14" s="30"/>
      <c r="R14" s="30"/>
      <c r="S14" s="30"/>
      <c r="T14" s="31"/>
      <c r="U14" s="26" t="s">
        <v>186</v>
      </c>
      <c r="V14" s="26" t="s">
        <v>178</v>
      </c>
      <c r="W14" s="26"/>
      <c r="X14" s="26"/>
      <c r="Y14" s="26"/>
      <c r="Z14" s="26"/>
      <c r="AA14" s="26"/>
      <c r="AB14" s="26"/>
      <c r="AC14" s="26"/>
      <c r="AD14" s="28"/>
      <c r="AE14" s="54"/>
      <c r="AF14" s="55"/>
      <c r="AG14" s="55"/>
      <c r="AH14" s="55"/>
      <c r="AI14" s="55"/>
      <c r="AJ14" s="55"/>
      <c r="AK14" s="55"/>
      <c r="AL14" s="55"/>
      <c r="AM14" s="55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26"/>
      <c r="AY14" s="26"/>
      <c r="AZ14" s="26"/>
      <c r="BA14" s="47">
        <v>14</v>
      </c>
      <c r="BB14" s="42" t="s">
        <v>236</v>
      </c>
      <c r="BC14" s="26" t="s">
        <v>112</v>
      </c>
      <c r="BD14" s="42" t="s">
        <v>242</v>
      </c>
      <c r="BE14" s="26" t="s">
        <v>91</v>
      </c>
      <c r="BF14" s="48"/>
      <c r="BG14" s="26"/>
      <c r="BH14" s="48"/>
      <c r="BI14" s="26"/>
      <c r="BJ14" s="48"/>
      <c r="BK14" s="26"/>
      <c r="BL14" s="48"/>
      <c r="BM14" s="26"/>
      <c r="BN14" s="48"/>
      <c r="BO14" s="26"/>
      <c r="BP14" s="26"/>
      <c r="BQ14" s="26"/>
      <c r="BR14" s="26"/>
      <c r="BS14" s="26"/>
      <c r="BT14" s="26"/>
      <c r="BU14" s="28"/>
      <c r="BV14" s="49" t="s">
        <v>238</v>
      </c>
      <c r="BW14" s="43" t="s">
        <v>300</v>
      </c>
      <c r="BX14" s="51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8"/>
    </row>
    <row r="15" spans="1:107" s="32" customFormat="1" ht="12.75" customHeight="1" hidden="1">
      <c r="A15" s="25" t="s">
        <v>299</v>
      </c>
      <c r="B15" s="26" t="s">
        <v>312</v>
      </c>
      <c r="C15" s="26"/>
      <c r="D15" s="26"/>
      <c r="E15" s="27">
        <v>15</v>
      </c>
      <c r="F15" s="26"/>
      <c r="G15" s="26"/>
      <c r="H15" s="26"/>
      <c r="I15" s="26"/>
      <c r="J15" s="26"/>
      <c r="K15" s="29"/>
      <c r="L15" s="30"/>
      <c r="M15" s="30"/>
      <c r="N15" s="30"/>
      <c r="O15" s="30"/>
      <c r="P15" s="30"/>
      <c r="Q15" s="30"/>
      <c r="R15" s="30"/>
      <c r="S15" s="30"/>
      <c r="T15" s="31"/>
      <c r="U15" s="26" t="s">
        <v>100</v>
      </c>
      <c r="V15" s="26" t="s">
        <v>102</v>
      </c>
      <c r="W15" s="26"/>
      <c r="X15" s="26"/>
      <c r="Y15" s="26"/>
      <c r="Z15" s="26"/>
      <c r="AA15" s="26"/>
      <c r="AB15" s="26"/>
      <c r="AC15" s="26"/>
      <c r="AD15" s="28"/>
      <c r="AE15" s="54"/>
      <c r="AF15" s="55"/>
      <c r="AG15" s="55"/>
      <c r="AH15" s="55"/>
      <c r="AI15" s="55"/>
      <c r="AJ15" s="55"/>
      <c r="AK15" s="55"/>
      <c r="AL15" s="55"/>
      <c r="AM15" s="55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26"/>
      <c r="AY15" s="26"/>
      <c r="AZ15" s="26"/>
      <c r="BA15" s="47">
        <v>15</v>
      </c>
      <c r="BB15" s="42" t="s">
        <v>214</v>
      </c>
      <c r="BC15" s="26" t="s">
        <v>99</v>
      </c>
      <c r="BD15" s="42" t="s">
        <v>215</v>
      </c>
      <c r="BE15" s="26" t="s">
        <v>101</v>
      </c>
      <c r="BF15" s="48"/>
      <c r="BG15" s="26"/>
      <c r="BH15" s="48"/>
      <c r="BI15" s="26"/>
      <c r="BJ15" s="48"/>
      <c r="BK15" s="26"/>
      <c r="BL15" s="48"/>
      <c r="BM15" s="26"/>
      <c r="BN15" s="48"/>
      <c r="BO15" s="26"/>
      <c r="BP15" s="26"/>
      <c r="BQ15" s="26"/>
      <c r="BR15" s="26"/>
      <c r="BS15" s="26"/>
      <c r="BT15" s="26"/>
      <c r="BU15" s="28"/>
      <c r="BV15" s="49" t="s">
        <v>239</v>
      </c>
      <c r="BW15" s="43" t="s">
        <v>300</v>
      </c>
      <c r="BX15" s="53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8"/>
    </row>
    <row r="16" spans="1:107" s="32" customFormat="1" ht="12.75" customHeight="1" hidden="1">
      <c r="A16" s="25" t="s">
        <v>304</v>
      </c>
      <c r="B16" s="26" t="s">
        <v>316</v>
      </c>
      <c r="C16" s="26"/>
      <c r="D16" s="26"/>
      <c r="E16" s="27"/>
      <c r="F16" s="26"/>
      <c r="G16" s="26"/>
      <c r="H16" s="26"/>
      <c r="I16" s="26"/>
      <c r="J16" s="26"/>
      <c r="K16" s="29"/>
      <c r="L16" s="30"/>
      <c r="M16" s="30"/>
      <c r="N16" s="30"/>
      <c r="O16" s="30"/>
      <c r="P16" s="30"/>
      <c r="Q16" s="30"/>
      <c r="R16" s="30"/>
      <c r="S16" s="30"/>
      <c r="T16" s="31"/>
      <c r="U16" s="26" t="s">
        <v>104</v>
      </c>
      <c r="V16" s="26" t="s">
        <v>106</v>
      </c>
      <c r="W16" s="26"/>
      <c r="X16" s="26"/>
      <c r="Y16" s="26"/>
      <c r="Z16" s="26"/>
      <c r="AA16" s="26"/>
      <c r="AB16" s="26"/>
      <c r="AC16" s="26"/>
      <c r="AD16" s="28"/>
      <c r="AE16" s="25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47">
        <v>16</v>
      </c>
      <c r="BB16" s="42" t="s">
        <v>216</v>
      </c>
      <c r="BC16" s="26" t="s">
        <v>103</v>
      </c>
      <c r="BD16" s="42" t="s">
        <v>217</v>
      </c>
      <c r="BE16" s="26" t="s">
        <v>105</v>
      </c>
      <c r="BF16" s="48"/>
      <c r="BG16" s="26"/>
      <c r="BH16" s="48"/>
      <c r="BI16" s="26"/>
      <c r="BJ16" s="48"/>
      <c r="BK16" s="26"/>
      <c r="BL16" s="48"/>
      <c r="BM16" s="26"/>
      <c r="BN16" s="48"/>
      <c r="BO16" s="26"/>
      <c r="BP16" s="26"/>
      <c r="BQ16" s="26"/>
      <c r="BR16" s="26"/>
      <c r="BS16" s="26"/>
      <c r="BT16" s="26"/>
      <c r="BU16" s="28"/>
      <c r="BV16" s="49" t="s">
        <v>247</v>
      </c>
      <c r="BW16" s="43" t="s">
        <v>300</v>
      </c>
      <c r="BX16" s="53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8"/>
    </row>
    <row r="17" spans="1:107" s="32" customFormat="1" ht="12.75" customHeight="1" hidden="1">
      <c r="A17" s="25" t="s">
        <v>300</v>
      </c>
      <c r="B17" s="26" t="s">
        <v>300</v>
      </c>
      <c r="C17" s="26"/>
      <c r="D17" s="26"/>
      <c r="E17" s="27"/>
      <c r="F17" s="26"/>
      <c r="G17" s="26"/>
      <c r="H17" s="26"/>
      <c r="I17" s="26"/>
      <c r="J17" s="26"/>
      <c r="K17" s="29"/>
      <c r="L17" s="30"/>
      <c r="M17" s="30"/>
      <c r="N17" s="30"/>
      <c r="O17" s="30"/>
      <c r="P17" s="30"/>
      <c r="Q17" s="30"/>
      <c r="R17" s="30"/>
      <c r="S17" s="30"/>
      <c r="T17" s="31"/>
      <c r="U17" s="26" t="s">
        <v>248</v>
      </c>
      <c r="V17" s="26" t="s">
        <v>224</v>
      </c>
      <c r="W17" s="26"/>
      <c r="X17" s="26"/>
      <c r="Y17" s="26"/>
      <c r="Z17" s="26"/>
      <c r="AA17" s="26"/>
      <c r="AB17" s="26"/>
      <c r="AC17" s="26"/>
      <c r="AD17" s="28"/>
      <c r="AE17" s="2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47">
        <v>17</v>
      </c>
      <c r="BB17" s="42" t="s">
        <v>221</v>
      </c>
      <c r="BC17" s="26" t="s">
        <v>167</v>
      </c>
      <c r="BD17" s="42" t="s">
        <v>222</v>
      </c>
      <c r="BE17" s="26" t="s">
        <v>223</v>
      </c>
      <c r="BF17" s="48"/>
      <c r="BG17" s="26"/>
      <c r="BH17" s="48"/>
      <c r="BI17" s="26"/>
      <c r="BJ17" s="48"/>
      <c r="BK17" s="26"/>
      <c r="BL17" s="48"/>
      <c r="BM17" s="26"/>
      <c r="BN17" s="48"/>
      <c r="BO17" s="26"/>
      <c r="BP17" s="26"/>
      <c r="BQ17" s="26"/>
      <c r="BR17" s="26"/>
      <c r="BS17" s="26"/>
      <c r="BT17" s="26"/>
      <c r="BU17" s="28"/>
      <c r="BV17" s="49" t="s">
        <v>51</v>
      </c>
      <c r="BW17" s="43" t="s">
        <v>300</v>
      </c>
      <c r="BX17" s="53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8"/>
    </row>
    <row r="18" spans="1:107" s="32" customFormat="1" ht="12.75" customHeight="1" hidden="1">
      <c r="A18" s="25" t="s">
        <v>307</v>
      </c>
      <c r="B18" s="26" t="s">
        <v>307</v>
      </c>
      <c r="C18" s="26"/>
      <c r="D18" s="26"/>
      <c r="E18" s="27"/>
      <c r="F18" s="26"/>
      <c r="G18" s="26"/>
      <c r="H18" s="26"/>
      <c r="I18" s="26"/>
      <c r="J18" s="26"/>
      <c r="K18" s="29"/>
      <c r="L18" s="30"/>
      <c r="M18" s="30"/>
      <c r="N18" s="30"/>
      <c r="O18" s="30"/>
      <c r="P18" s="30"/>
      <c r="Q18" s="30"/>
      <c r="R18" s="30"/>
      <c r="S18" s="30"/>
      <c r="T18" s="31"/>
      <c r="U18" s="26" t="s">
        <v>220</v>
      </c>
      <c r="V18" s="26" t="s">
        <v>227</v>
      </c>
      <c r="W18" s="26"/>
      <c r="X18" s="26"/>
      <c r="Y18" s="26"/>
      <c r="Z18" s="26"/>
      <c r="AA18" s="26"/>
      <c r="AB18" s="26"/>
      <c r="AC18" s="26"/>
      <c r="AD18" s="28"/>
      <c r="AE18" s="2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47">
        <v>18</v>
      </c>
      <c r="BB18" s="42" t="s">
        <v>218</v>
      </c>
      <c r="BC18" s="26" t="s">
        <v>219</v>
      </c>
      <c r="BD18" s="42" t="s">
        <v>225</v>
      </c>
      <c r="BE18" s="26" t="s">
        <v>226</v>
      </c>
      <c r="BF18" s="48"/>
      <c r="BG18" s="26"/>
      <c r="BH18" s="48"/>
      <c r="BI18" s="26"/>
      <c r="BJ18" s="48"/>
      <c r="BK18" s="26"/>
      <c r="BL18" s="48"/>
      <c r="BM18" s="26"/>
      <c r="BN18" s="48"/>
      <c r="BO18" s="26"/>
      <c r="BP18" s="26"/>
      <c r="BQ18" s="26"/>
      <c r="BR18" s="26"/>
      <c r="BS18" s="26"/>
      <c r="BT18" s="26"/>
      <c r="BU18" s="26"/>
      <c r="BV18" s="49"/>
      <c r="BW18" s="43"/>
      <c r="BX18" s="53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8"/>
    </row>
    <row r="19" spans="1:107" s="32" customFormat="1" ht="12.75" customHeight="1" hidden="1">
      <c r="A19" s="25" t="s">
        <v>309</v>
      </c>
      <c r="B19" s="26"/>
      <c r="C19" s="26"/>
      <c r="D19" s="26"/>
      <c r="E19" s="27"/>
      <c r="F19" s="26"/>
      <c r="G19" s="26"/>
      <c r="H19" s="26"/>
      <c r="I19" s="26"/>
      <c r="J19" s="26"/>
      <c r="K19" s="29"/>
      <c r="L19" s="30"/>
      <c r="M19" s="30"/>
      <c r="N19" s="30"/>
      <c r="O19" s="30"/>
      <c r="P19" s="30"/>
      <c r="Q19" s="30"/>
      <c r="R19" s="30"/>
      <c r="S19" s="30"/>
      <c r="T19" s="31"/>
      <c r="U19" s="26" t="s">
        <v>114</v>
      </c>
      <c r="V19" s="26"/>
      <c r="W19" s="26"/>
      <c r="X19" s="26"/>
      <c r="Y19" s="26"/>
      <c r="Z19" s="26"/>
      <c r="AA19" s="26"/>
      <c r="AB19" s="26"/>
      <c r="AC19" s="26"/>
      <c r="AD19" s="28"/>
      <c r="AE19" s="2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47">
        <v>19</v>
      </c>
      <c r="BB19" s="42" t="s">
        <v>237</v>
      </c>
      <c r="BC19" s="26" t="s">
        <v>113</v>
      </c>
      <c r="BD19" s="42"/>
      <c r="BE19" s="26"/>
      <c r="BF19" s="48"/>
      <c r="BG19" s="26"/>
      <c r="BH19" s="48"/>
      <c r="BI19" s="26"/>
      <c r="BJ19" s="48"/>
      <c r="BK19" s="26"/>
      <c r="BL19" s="48"/>
      <c r="BM19" s="26"/>
      <c r="BN19" s="48"/>
      <c r="BO19" s="26"/>
      <c r="BP19" s="26"/>
      <c r="BQ19" s="26"/>
      <c r="BR19" s="26"/>
      <c r="BS19" s="26"/>
      <c r="BT19" s="26"/>
      <c r="BU19" s="26"/>
      <c r="BV19" s="49"/>
      <c r="BW19" s="43"/>
      <c r="BX19" s="53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8"/>
    </row>
    <row r="20" spans="1:107" s="32" customFormat="1" ht="12.75" customHeight="1" hidden="1">
      <c r="A20" s="25" t="s">
        <v>298</v>
      </c>
      <c r="B20" s="26" t="s">
        <v>313</v>
      </c>
      <c r="C20" s="26"/>
      <c r="D20" s="26"/>
      <c r="E20" s="27"/>
      <c r="F20" s="26"/>
      <c r="G20" s="26"/>
      <c r="H20" s="26"/>
      <c r="I20" s="26"/>
      <c r="J20" s="26"/>
      <c r="K20" s="29"/>
      <c r="L20" s="30"/>
      <c r="M20" s="30"/>
      <c r="N20" s="30"/>
      <c r="O20" s="30"/>
      <c r="P20" s="30"/>
      <c r="Q20" s="30"/>
      <c r="R20" s="30"/>
      <c r="S20" s="30"/>
      <c r="T20" s="31"/>
      <c r="U20" s="26" t="s">
        <v>92</v>
      </c>
      <c r="V20" s="26" t="s">
        <v>187</v>
      </c>
      <c r="W20" s="26"/>
      <c r="X20" s="26"/>
      <c r="Y20" s="26"/>
      <c r="Z20" s="26"/>
      <c r="AA20" s="26"/>
      <c r="AB20" s="26"/>
      <c r="AC20" s="26"/>
      <c r="AD20" s="28"/>
      <c r="AE20" s="2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47">
        <v>20</v>
      </c>
      <c r="BB20" s="42" t="s">
        <v>231</v>
      </c>
      <c r="BC20" s="26" t="s">
        <v>107</v>
      </c>
      <c r="BD20" s="42" t="s">
        <v>232</v>
      </c>
      <c r="BE20" s="26" t="s">
        <v>108</v>
      </c>
      <c r="BF20" s="48"/>
      <c r="BG20" s="26"/>
      <c r="BH20" s="48"/>
      <c r="BI20" s="26"/>
      <c r="BJ20" s="48"/>
      <c r="BK20" s="26"/>
      <c r="BL20" s="48"/>
      <c r="BM20" s="26"/>
      <c r="BN20" s="48"/>
      <c r="BO20" s="26"/>
      <c r="BP20" s="26"/>
      <c r="BQ20" s="26"/>
      <c r="BR20" s="26"/>
      <c r="BS20" s="26"/>
      <c r="BT20" s="26"/>
      <c r="BU20" s="26"/>
      <c r="BV20" s="49"/>
      <c r="BW20" s="43"/>
      <c r="BX20" s="53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8"/>
    </row>
    <row r="21" spans="1:107" ht="12.75" customHeight="1" hidden="1">
      <c r="A21" s="19" t="s">
        <v>300</v>
      </c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3"/>
      <c r="N21" s="23"/>
      <c r="O21" s="23"/>
      <c r="P21" s="23"/>
      <c r="Q21" s="23"/>
      <c r="R21" s="23"/>
      <c r="S21" s="23"/>
      <c r="T21" s="24"/>
      <c r="U21" s="20" t="s">
        <v>93</v>
      </c>
      <c r="V21" s="20"/>
      <c r="W21" s="20"/>
      <c r="X21" s="20"/>
      <c r="Y21" s="20"/>
      <c r="Z21" s="20"/>
      <c r="AA21" s="20"/>
      <c r="AB21" s="20"/>
      <c r="AC21" s="20"/>
      <c r="AD21" s="21"/>
      <c r="AE21" s="19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49">
        <v>21</v>
      </c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49"/>
      <c r="BW21" s="43"/>
      <c r="BX21" s="52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1"/>
    </row>
    <row r="22" spans="1:107" ht="12.75" customHeight="1" hidden="1">
      <c r="A22" s="22" t="s">
        <v>295</v>
      </c>
      <c r="B22" s="23" t="s">
        <v>295</v>
      </c>
      <c r="C22" s="23"/>
      <c r="D22" s="23"/>
      <c r="E22" s="23"/>
      <c r="F22" s="23"/>
      <c r="G22" s="23"/>
      <c r="H22" s="23"/>
      <c r="I22" s="23"/>
      <c r="J22" s="24"/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19"/>
      <c r="V22" s="20"/>
      <c r="W22" s="20"/>
      <c r="X22" s="20"/>
      <c r="Y22" s="20"/>
      <c r="Z22" s="20"/>
      <c r="AA22" s="20"/>
      <c r="AB22" s="20"/>
      <c r="AC22" s="20"/>
      <c r="AD22" s="21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19">
        <v>100</v>
      </c>
      <c r="BB22" s="42" t="s">
        <v>254</v>
      </c>
      <c r="BC22" s="43" t="s">
        <v>121</v>
      </c>
      <c r="BD22" s="42" t="s">
        <v>255</v>
      </c>
      <c r="BE22" s="43" t="s">
        <v>122</v>
      </c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49"/>
      <c r="BW22" s="42"/>
      <c r="BX22" s="21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1"/>
    </row>
    <row r="23" spans="1:107" ht="12.75" customHeight="1" hidden="1">
      <c r="A23" s="22" t="s">
        <v>295</v>
      </c>
      <c r="B23" s="23" t="s">
        <v>295</v>
      </c>
      <c r="C23" s="23"/>
      <c r="D23" s="23"/>
      <c r="E23" s="23"/>
      <c r="F23" s="23"/>
      <c r="G23" s="23"/>
      <c r="H23" s="23"/>
      <c r="I23" s="23"/>
      <c r="J23" s="24"/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19"/>
      <c r="V23" s="20"/>
      <c r="W23" s="20"/>
      <c r="X23" s="20"/>
      <c r="Y23" s="20"/>
      <c r="Z23" s="20"/>
      <c r="AA23" s="20"/>
      <c r="AB23" s="20"/>
      <c r="AC23" s="20"/>
      <c r="AD23" s="21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19">
        <v>110</v>
      </c>
      <c r="BB23" s="42" t="s">
        <v>249</v>
      </c>
      <c r="BC23" s="43" t="s">
        <v>123</v>
      </c>
      <c r="BD23" s="42" t="s">
        <v>256</v>
      </c>
      <c r="BE23" s="43" t="s">
        <v>124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19"/>
      <c r="BW23" s="20"/>
      <c r="BX23" s="21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1"/>
    </row>
    <row r="24" spans="1:107" ht="12.75" customHeight="1" hidden="1">
      <c r="A24" s="22" t="s">
        <v>295</v>
      </c>
      <c r="B24" s="23" t="s">
        <v>295</v>
      </c>
      <c r="C24" s="23"/>
      <c r="D24" s="23"/>
      <c r="E24" s="23"/>
      <c r="F24" s="23"/>
      <c r="G24" s="23"/>
      <c r="H24" s="23"/>
      <c r="I24" s="23"/>
      <c r="J24" s="24"/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19">
        <v>120</v>
      </c>
      <c r="BB24" s="42" t="s">
        <v>257</v>
      </c>
      <c r="BC24" s="43" t="s">
        <v>125</v>
      </c>
      <c r="BD24" s="42" t="s">
        <v>258</v>
      </c>
      <c r="BE24" s="43" t="s">
        <v>126</v>
      </c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19"/>
      <c r="BW24" s="20"/>
      <c r="BX24" s="21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</row>
    <row r="25" spans="1:107" ht="12.75" customHeight="1" hidden="1">
      <c r="A25" s="22" t="s">
        <v>295</v>
      </c>
      <c r="B25" s="23" t="s">
        <v>295</v>
      </c>
      <c r="C25" s="23"/>
      <c r="D25" s="23"/>
      <c r="E25" s="23"/>
      <c r="F25" s="23"/>
      <c r="G25" s="23"/>
      <c r="H25" s="23"/>
      <c r="I25" s="23"/>
      <c r="J25" s="24"/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19"/>
      <c r="V25" s="20"/>
      <c r="W25" s="20"/>
      <c r="X25" s="20"/>
      <c r="Y25" s="20"/>
      <c r="Z25" s="20"/>
      <c r="AA25" s="20"/>
      <c r="AB25" s="20"/>
      <c r="AC25" s="20"/>
      <c r="AD25" s="21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19">
        <v>130</v>
      </c>
      <c r="BB25" s="42" t="s">
        <v>250</v>
      </c>
      <c r="BC25" s="43" t="s">
        <v>127</v>
      </c>
      <c r="BD25" s="42" t="s">
        <v>259</v>
      </c>
      <c r="BE25" s="43" t="s">
        <v>128</v>
      </c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19"/>
      <c r="BW25" s="20"/>
      <c r="BX25" s="21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1"/>
    </row>
    <row r="26" spans="1:107" ht="12.75" customHeight="1" hidden="1">
      <c r="A26" s="22" t="s">
        <v>295</v>
      </c>
      <c r="B26" s="23" t="s">
        <v>295</v>
      </c>
      <c r="C26" s="23"/>
      <c r="D26" s="23"/>
      <c r="E26" s="23"/>
      <c r="F26" s="23"/>
      <c r="G26" s="23"/>
      <c r="H26" s="23"/>
      <c r="I26" s="23"/>
      <c r="J26" s="24"/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19"/>
      <c r="V26" s="20"/>
      <c r="W26" s="20"/>
      <c r="X26" s="20"/>
      <c r="Y26" s="20"/>
      <c r="Z26" s="20"/>
      <c r="AA26" s="20"/>
      <c r="AB26" s="20"/>
      <c r="AC26" s="20"/>
      <c r="AD26" s="21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19">
        <v>140</v>
      </c>
      <c r="BB26" s="42" t="s">
        <v>260</v>
      </c>
      <c r="BC26" s="43" t="s">
        <v>129</v>
      </c>
      <c r="BD26" s="42" t="s">
        <v>251</v>
      </c>
      <c r="BE26" s="43" t="s">
        <v>130</v>
      </c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19"/>
      <c r="BW26" s="20"/>
      <c r="BX26" s="21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1"/>
    </row>
    <row r="27" spans="1:107" ht="12.75" customHeight="1" hidden="1">
      <c r="A27" s="22" t="s">
        <v>295</v>
      </c>
      <c r="B27" s="23" t="s">
        <v>295</v>
      </c>
      <c r="C27" s="23"/>
      <c r="D27" s="23"/>
      <c r="E27" s="23"/>
      <c r="F27" s="23"/>
      <c r="G27" s="23"/>
      <c r="H27" s="23"/>
      <c r="I27" s="23"/>
      <c r="J27" s="24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19"/>
      <c r="V27" s="20"/>
      <c r="W27" s="20"/>
      <c r="X27" s="20"/>
      <c r="Y27" s="20"/>
      <c r="Z27" s="20"/>
      <c r="AA27" s="20"/>
      <c r="AB27" s="20"/>
      <c r="AC27" s="20"/>
      <c r="AD27" s="21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19">
        <v>150</v>
      </c>
      <c r="BB27" s="42" t="s">
        <v>261</v>
      </c>
      <c r="BC27" s="43" t="s">
        <v>131</v>
      </c>
      <c r="BD27" s="42" t="s">
        <v>262</v>
      </c>
      <c r="BE27" s="43" t="s">
        <v>132</v>
      </c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19"/>
      <c r="BW27" s="20"/>
      <c r="BX27" s="21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1"/>
    </row>
    <row r="28" spans="1:107" ht="12.75" customHeight="1" hidden="1">
      <c r="A28" s="22" t="s">
        <v>295</v>
      </c>
      <c r="B28" s="23" t="s">
        <v>295</v>
      </c>
      <c r="C28" s="23"/>
      <c r="D28" s="23"/>
      <c r="E28" s="23"/>
      <c r="F28" s="23"/>
      <c r="G28" s="23"/>
      <c r="H28" s="23"/>
      <c r="I28" s="23"/>
      <c r="J28" s="24"/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19"/>
      <c r="V28" s="20"/>
      <c r="W28" s="20"/>
      <c r="X28" s="20"/>
      <c r="Y28" s="20"/>
      <c r="Z28" s="20"/>
      <c r="AA28" s="20"/>
      <c r="AB28" s="20"/>
      <c r="AC28" s="20"/>
      <c r="AD28" s="21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19">
        <v>160</v>
      </c>
      <c r="BB28" s="42" t="s">
        <v>263</v>
      </c>
      <c r="BC28" s="43" t="s">
        <v>133</v>
      </c>
      <c r="BD28" s="42" t="s">
        <v>252</v>
      </c>
      <c r="BE28" s="43" t="s">
        <v>134</v>
      </c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19"/>
      <c r="BW28" s="20"/>
      <c r="BX28" s="21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</row>
    <row r="29" spans="1:107" ht="12.75" customHeight="1" hidden="1">
      <c r="A29" s="22" t="s">
        <v>295</v>
      </c>
      <c r="B29" s="23" t="s">
        <v>295</v>
      </c>
      <c r="C29" s="23"/>
      <c r="D29" s="23"/>
      <c r="E29" s="23"/>
      <c r="F29" s="23"/>
      <c r="G29" s="23"/>
      <c r="H29" s="23"/>
      <c r="I29" s="23"/>
      <c r="J29" s="24"/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19"/>
      <c r="V29" s="20"/>
      <c r="W29" s="20"/>
      <c r="X29" s="20"/>
      <c r="Y29" s="20"/>
      <c r="Z29" s="20"/>
      <c r="AA29" s="20"/>
      <c r="AB29" s="20"/>
      <c r="AC29" s="20"/>
      <c r="AD29" s="21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19">
        <v>170</v>
      </c>
      <c r="BB29" s="42" t="s">
        <v>264</v>
      </c>
      <c r="BC29" s="43" t="s">
        <v>135</v>
      </c>
      <c r="BD29" s="42" t="s">
        <v>265</v>
      </c>
      <c r="BE29" s="43" t="s">
        <v>136</v>
      </c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19"/>
      <c r="BW29" s="20"/>
      <c r="BX29" s="21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1"/>
    </row>
    <row r="30" spans="1:107" ht="12.75" customHeight="1" hidden="1">
      <c r="A30" s="22" t="s">
        <v>295</v>
      </c>
      <c r="B30" s="23" t="s">
        <v>295</v>
      </c>
      <c r="C30" s="23"/>
      <c r="D30" s="23"/>
      <c r="E30" s="23"/>
      <c r="F30" s="23"/>
      <c r="G30" s="23"/>
      <c r="H30" s="23"/>
      <c r="I30" s="23"/>
      <c r="J30" s="24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19"/>
      <c r="V30" s="20"/>
      <c r="W30" s="20"/>
      <c r="X30" s="20"/>
      <c r="Y30" s="20"/>
      <c r="Z30" s="20"/>
      <c r="AA30" s="20"/>
      <c r="AB30" s="20"/>
      <c r="AC30" s="20"/>
      <c r="AD30" s="21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19">
        <v>180</v>
      </c>
      <c r="BB30" s="42" t="s">
        <v>266</v>
      </c>
      <c r="BC30" s="43" t="s">
        <v>137</v>
      </c>
      <c r="BD30" s="42" t="s">
        <v>267</v>
      </c>
      <c r="BE30" s="43" t="s">
        <v>138</v>
      </c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19"/>
      <c r="BW30" s="20"/>
      <c r="BX30" s="21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1"/>
    </row>
    <row r="31" spans="1:107" ht="12.75" customHeight="1" hidden="1">
      <c r="A31" s="22" t="s">
        <v>295</v>
      </c>
      <c r="B31" s="23" t="s">
        <v>295</v>
      </c>
      <c r="C31" s="23"/>
      <c r="D31" s="23"/>
      <c r="E31" s="23"/>
      <c r="F31" s="23"/>
      <c r="G31" s="23"/>
      <c r="H31" s="23"/>
      <c r="I31" s="23"/>
      <c r="J31" s="24"/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19"/>
      <c r="V31" s="20"/>
      <c r="W31" s="20"/>
      <c r="X31" s="20"/>
      <c r="Y31" s="20"/>
      <c r="Z31" s="20"/>
      <c r="AA31" s="20"/>
      <c r="AB31" s="20"/>
      <c r="AC31" s="20"/>
      <c r="AD31" s="21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19">
        <v>190</v>
      </c>
      <c r="BB31" s="42" t="s">
        <v>268</v>
      </c>
      <c r="BC31" s="43" t="s">
        <v>139</v>
      </c>
      <c r="BD31" s="42" t="s">
        <v>269</v>
      </c>
      <c r="BE31" s="43" t="s">
        <v>140</v>
      </c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19"/>
      <c r="BW31" s="20"/>
      <c r="BX31" s="21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1"/>
    </row>
    <row r="32" spans="1:107" ht="12.75" customHeight="1" hidden="1">
      <c r="A32" s="22" t="s">
        <v>295</v>
      </c>
      <c r="B32" s="23" t="s">
        <v>295</v>
      </c>
      <c r="C32" s="23"/>
      <c r="D32" s="23"/>
      <c r="E32" s="23"/>
      <c r="F32" s="23"/>
      <c r="G32" s="23"/>
      <c r="H32" s="23"/>
      <c r="I32" s="23"/>
      <c r="J32" s="24"/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19"/>
      <c r="V32" s="20"/>
      <c r="W32" s="20"/>
      <c r="X32" s="20"/>
      <c r="Y32" s="20"/>
      <c r="Z32" s="20"/>
      <c r="AA32" s="20"/>
      <c r="AB32" s="20"/>
      <c r="AC32" s="20"/>
      <c r="AD32" s="21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19">
        <v>200</v>
      </c>
      <c r="BB32" s="42" t="s">
        <v>270</v>
      </c>
      <c r="BC32" s="43" t="s">
        <v>141</v>
      </c>
      <c r="BD32" s="42" t="s">
        <v>271</v>
      </c>
      <c r="BE32" s="43" t="s">
        <v>142</v>
      </c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19"/>
      <c r="BW32" s="20"/>
      <c r="BX32" s="21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1"/>
    </row>
    <row r="33" spans="1:107" ht="12.75" customHeight="1" hidden="1">
      <c r="A33" s="22" t="s">
        <v>295</v>
      </c>
      <c r="B33" s="23" t="s">
        <v>295</v>
      </c>
      <c r="C33" s="23"/>
      <c r="D33" s="23"/>
      <c r="E33" s="23"/>
      <c r="F33" s="23"/>
      <c r="G33" s="23"/>
      <c r="H33" s="23"/>
      <c r="I33" s="23"/>
      <c r="J33" s="24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19"/>
      <c r="V33" s="20"/>
      <c r="W33" s="20"/>
      <c r="X33" s="20"/>
      <c r="Y33" s="20"/>
      <c r="Z33" s="20"/>
      <c r="AA33" s="20"/>
      <c r="AB33" s="20"/>
      <c r="AC33" s="20"/>
      <c r="AD33" s="21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19">
        <v>210</v>
      </c>
      <c r="BB33" s="42" t="s">
        <v>272</v>
      </c>
      <c r="BC33" s="43" t="s">
        <v>143</v>
      </c>
      <c r="BD33" s="42" t="s">
        <v>273</v>
      </c>
      <c r="BE33" s="43" t="s">
        <v>144</v>
      </c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19"/>
      <c r="BW33" s="20"/>
      <c r="BX33" s="21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1"/>
    </row>
    <row r="34" spans="1:107" ht="12.75" customHeight="1" hidden="1">
      <c r="A34" s="22" t="s">
        <v>295</v>
      </c>
      <c r="B34" s="23" t="s">
        <v>295</v>
      </c>
      <c r="C34" s="23"/>
      <c r="D34" s="23"/>
      <c r="E34" s="23"/>
      <c r="F34" s="23"/>
      <c r="G34" s="23"/>
      <c r="H34" s="23"/>
      <c r="I34" s="23"/>
      <c r="J34" s="24"/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19"/>
      <c r="V34" s="20"/>
      <c r="W34" s="20"/>
      <c r="X34" s="20"/>
      <c r="Y34" s="20"/>
      <c r="Z34" s="20"/>
      <c r="AA34" s="20"/>
      <c r="AB34" s="20"/>
      <c r="AC34" s="20"/>
      <c r="AD34" s="21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19">
        <v>220</v>
      </c>
      <c r="BB34" s="42" t="s">
        <v>274</v>
      </c>
      <c r="BC34" s="43" t="s">
        <v>145</v>
      </c>
      <c r="BD34" s="42" t="s">
        <v>275</v>
      </c>
      <c r="BE34" s="43" t="s">
        <v>146</v>
      </c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19"/>
      <c r="BW34" s="20"/>
      <c r="BX34" s="21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1"/>
    </row>
    <row r="35" spans="1:107" ht="12.75" customHeight="1" hidden="1">
      <c r="A35" s="22" t="s">
        <v>295</v>
      </c>
      <c r="B35" s="23" t="s">
        <v>295</v>
      </c>
      <c r="C35" s="23"/>
      <c r="D35" s="23"/>
      <c r="E35" s="23"/>
      <c r="F35" s="23"/>
      <c r="G35" s="23"/>
      <c r="H35" s="23"/>
      <c r="I35" s="23"/>
      <c r="J35" s="24"/>
      <c r="K35" s="22"/>
      <c r="L35" s="23"/>
      <c r="M35" s="23"/>
      <c r="N35" s="23"/>
      <c r="O35" s="23"/>
      <c r="P35" s="23"/>
      <c r="Q35" s="23"/>
      <c r="R35" s="23"/>
      <c r="S35" s="23"/>
      <c r="T35" s="24"/>
      <c r="U35" s="19"/>
      <c r="V35" s="20"/>
      <c r="W35" s="20"/>
      <c r="X35" s="20"/>
      <c r="Y35" s="20"/>
      <c r="Z35" s="20"/>
      <c r="AA35" s="20"/>
      <c r="AB35" s="20"/>
      <c r="AC35" s="20"/>
      <c r="AD35" s="21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19">
        <v>230</v>
      </c>
      <c r="BB35" s="42" t="s">
        <v>276</v>
      </c>
      <c r="BC35" s="43" t="s">
        <v>147</v>
      </c>
      <c r="BD35" s="42" t="s">
        <v>277</v>
      </c>
      <c r="BE35" s="43" t="s">
        <v>148</v>
      </c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19"/>
      <c r="BW35" s="20"/>
      <c r="BX35" s="21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1"/>
    </row>
    <row r="36" spans="1:107" ht="12.75" customHeight="1" hidden="1">
      <c r="A36" s="22" t="s">
        <v>295</v>
      </c>
      <c r="B36" s="23" t="s">
        <v>295</v>
      </c>
      <c r="C36" s="23"/>
      <c r="D36" s="23"/>
      <c r="E36" s="23"/>
      <c r="F36" s="23"/>
      <c r="G36" s="23"/>
      <c r="H36" s="23"/>
      <c r="I36" s="23"/>
      <c r="J36" s="24"/>
      <c r="K36" s="22"/>
      <c r="L36" s="23"/>
      <c r="M36" s="23"/>
      <c r="N36" s="23"/>
      <c r="O36" s="23"/>
      <c r="P36" s="23"/>
      <c r="Q36" s="23"/>
      <c r="R36" s="23"/>
      <c r="S36" s="23"/>
      <c r="T36" s="24"/>
      <c r="U36" s="19"/>
      <c r="V36" s="20"/>
      <c r="W36" s="20"/>
      <c r="X36" s="20"/>
      <c r="Y36" s="20"/>
      <c r="Z36" s="20"/>
      <c r="AA36" s="20"/>
      <c r="AB36" s="20"/>
      <c r="AC36" s="20"/>
      <c r="AD36" s="21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19">
        <v>240</v>
      </c>
      <c r="BB36" s="42" t="s">
        <v>278</v>
      </c>
      <c r="BC36" s="43" t="s">
        <v>149</v>
      </c>
      <c r="BD36" s="42" t="s">
        <v>279</v>
      </c>
      <c r="BE36" s="43" t="s">
        <v>150</v>
      </c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19"/>
      <c r="BW36" s="20"/>
      <c r="BX36" s="21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1"/>
    </row>
    <row r="37" spans="1:107" ht="12.75" customHeight="1" hidden="1">
      <c r="A37" s="22" t="s">
        <v>295</v>
      </c>
      <c r="B37" s="23" t="s">
        <v>295</v>
      </c>
      <c r="C37" s="23"/>
      <c r="D37" s="23"/>
      <c r="E37" s="23"/>
      <c r="F37" s="23"/>
      <c r="G37" s="23"/>
      <c r="H37" s="23"/>
      <c r="I37" s="23"/>
      <c r="J37" s="24"/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19"/>
      <c r="V37" s="20"/>
      <c r="W37" s="20"/>
      <c r="X37" s="20"/>
      <c r="Y37" s="20"/>
      <c r="Z37" s="20"/>
      <c r="AA37" s="20"/>
      <c r="AB37" s="20"/>
      <c r="AC37" s="20"/>
      <c r="AD37" s="21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19">
        <v>250</v>
      </c>
      <c r="BB37" s="42" t="s">
        <v>253</v>
      </c>
      <c r="BC37" s="43" t="s">
        <v>151</v>
      </c>
      <c r="BD37" s="42" t="s">
        <v>280</v>
      </c>
      <c r="BE37" s="43" t="s">
        <v>152</v>
      </c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19"/>
      <c r="BW37" s="20"/>
      <c r="BX37" s="21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</row>
    <row r="38" spans="1:107" ht="12.75" customHeight="1" hidden="1">
      <c r="A38" s="22" t="s">
        <v>295</v>
      </c>
      <c r="B38" s="23" t="s">
        <v>295</v>
      </c>
      <c r="C38" s="23"/>
      <c r="D38" s="23"/>
      <c r="E38" s="23"/>
      <c r="F38" s="23"/>
      <c r="G38" s="23"/>
      <c r="H38" s="23"/>
      <c r="I38" s="23"/>
      <c r="J38" s="24"/>
      <c r="K38" s="22"/>
      <c r="L38" s="23"/>
      <c r="M38" s="23"/>
      <c r="N38" s="23"/>
      <c r="O38" s="23"/>
      <c r="P38" s="23"/>
      <c r="Q38" s="23"/>
      <c r="R38" s="23"/>
      <c r="S38" s="23"/>
      <c r="T38" s="24"/>
      <c r="U38" s="19"/>
      <c r="V38" s="20"/>
      <c r="W38" s="20"/>
      <c r="X38" s="20"/>
      <c r="Y38" s="20"/>
      <c r="Z38" s="20"/>
      <c r="AA38" s="20"/>
      <c r="AB38" s="20"/>
      <c r="AC38" s="20"/>
      <c r="AD38" s="21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19">
        <v>260</v>
      </c>
      <c r="BB38" s="42" t="s">
        <v>281</v>
      </c>
      <c r="BC38" s="43" t="s">
        <v>153</v>
      </c>
      <c r="BD38" s="42" t="s">
        <v>282</v>
      </c>
      <c r="BE38" s="43" t="s">
        <v>154</v>
      </c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19"/>
      <c r="BW38" s="20"/>
      <c r="BX38" s="21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1"/>
    </row>
    <row r="39" spans="1:107" ht="12.75" customHeight="1" hidden="1">
      <c r="A39" s="22" t="s">
        <v>295</v>
      </c>
      <c r="B39" s="23" t="s">
        <v>295</v>
      </c>
      <c r="C39" s="23"/>
      <c r="D39" s="23"/>
      <c r="E39" s="23"/>
      <c r="F39" s="23"/>
      <c r="G39" s="23"/>
      <c r="H39" s="23"/>
      <c r="I39" s="23"/>
      <c r="J39" s="24"/>
      <c r="K39" s="22"/>
      <c r="L39" s="23"/>
      <c r="M39" s="23"/>
      <c r="N39" s="23"/>
      <c r="O39" s="23"/>
      <c r="P39" s="23"/>
      <c r="Q39" s="23"/>
      <c r="R39" s="23"/>
      <c r="S39" s="23"/>
      <c r="T39" s="24"/>
      <c r="U39" s="19"/>
      <c r="V39" s="20"/>
      <c r="W39" s="20"/>
      <c r="X39" s="20"/>
      <c r="Y39" s="20"/>
      <c r="Z39" s="20"/>
      <c r="AA39" s="20"/>
      <c r="AB39" s="20"/>
      <c r="AC39" s="20"/>
      <c r="AD39" s="21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19">
        <v>270</v>
      </c>
      <c r="BB39" s="42" t="s">
        <v>283</v>
      </c>
      <c r="BC39" s="43" t="s">
        <v>155</v>
      </c>
      <c r="BD39" s="42" t="s">
        <v>284</v>
      </c>
      <c r="BE39" s="43" t="s">
        <v>156</v>
      </c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19"/>
      <c r="BW39" s="20"/>
      <c r="BX39" s="21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1"/>
    </row>
    <row r="40" spans="1:107" ht="12.75" customHeight="1" hidden="1">
      <c r="A40" s="22" t="s">
        <v>295</v>
      </c>
      <c r="B40" s="23" t="s">
        <v>295</v>
      </c>
      <c r="C40" s="23"/>
      <c r="D40" s="23"/>
      <c r="E40" s="23"/>
      <c r="F40" s="23"/>
      <c r="G40" s="23"/>
      <c r="H40" s="23"/>
      <c r="I40" s="23"/>
      <c r="J40" s="24"/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19"/>
      <c r="V40" s="20"/>
      <c r="W40" s="20"/>
      <c r="X40" s="20"/>
      <c r="Y40" s="20"/>
      <c r="Z40" s="20"/>
      <c r="AA40" s="20"/>
      <c r="AB40" s="20"/>
      <c r="AC40" s="20"/>
      <c r="AD40" s="21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19">
        <v>280</v>
      </c>
      <c r="BB40" s="42" t="s">
        <v>285</v>
      </c>
      <c r="BC40" s="43" t="s">
        <v>157</v>
      </c>
      <c r="BD40" s="42" t="s">
        <v>286</v>
      </c>
      <c r="BE40" s="43" t="s">
        <v>158</v>
      </c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19"/>
      <c r="BW40" s="20"/>
      <c r="BX40" s="21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1"/>
    </row>
    <row r="41" spans="1:107" ht="12.75" customHeight="1" hidden="1">
      <c r="A41" s="22" t="s">
        <v>295</v>
      </c>
      <c r="B41" s="23" t="s">
        <v>295</v>
      </c>
      <c r="C41" s="23"/>
      <c r="D41" s="23"/>
      <c r="E41" s="23"/>
      <c r="F41" s="23"/>
      <c r="G41" s="23"/>
      <c r="H41" s="23"/>
      <c r="I41" s="23"/>
      <c r="J41" s="24"/>
      <c r="K41" s="22"/>
      <c r="L41" s="23"/>
      <c r="M41" s="23"/>
      <c r="N41" s="23"/>
      <c r="O41" s="23"/>
      <c r="P41" s="23"/>
      <c r="Q41" s="23"/>
      <c r="R41" s="23"/>
      <c r="S41" s="23"/>
      <c r="T41" s="24"/>
      <c r="U41" s="19"/>
      <c r="V41" s="20"/>
      <c r="W41" s="20"/>
      <c r="X41" s="20"/>
      <c r="Y41" s="20"/>
      <c r="Z41" s="20"/>
      <c r="AA41" s="20"/>
      <c r="AB41" s="20"/>
      <c r="AC41" s="20"/>
      <c r="AD41" s="21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19">
        <v>290</v>
      </c>
      <c r="BB41" s="42" t="s">
        <v>287</v>
      </c>
      <c r="BC41" s="43" t="s">
        <v>159</v>
      </c>
      <c r="BD41" s="42" t="s">
        <v>288</v>
      </c>
      <c r="BE41" s="43" t="s">
        <v>160</v>
      </c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19"/>
      <c r="BW41" s="20"/>
      <c r="BX41" s="21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1"/>
    </row>
    <row r="42" spans="1:107" ht="12.75" customHeight="1" hidden="1">
      <c r="A42" s="22" t="s">
        <v>295</v>
      </c>
      <c r="B42" s="23" t="s">
        <v>295</v>
      </c>
      <c r="C42" s="23"/>
      <c r="D42" s="23"/>
      <c r="E42" s="23"/>
      <c r="F42" s="23"/>
      <c r="G42" s="23"/>
      <c r="H42" s="23"/>
      <c r="I42" s="23"/>
      <c r="J42" s="24"/>
      <c r="K42" s="22"/>
      <c r="L42" s="23"/>
      <c r="M42" s="23"/>
      <c r="N42" s="23"/>
      <c r="O42" s="23"/>
      <c r="P42" s="23"/>
      <c r="Q42" s="23"/>
      <c r="R42" s="23"/>
      <c r="S42" s="23"/>
      <c r="T42" s="24"/>
      <c r="U42" s="19"/>
      <c r="V42" s="20"/>
      <c r="W42" s="20"/>
      <c r="X42" s="20"/>
      <c r="Y42" s="20"/>
      <c r="Z42" s="20"/>
      <c r="AA42" s="20"/>
      <c r="AB42" s="20"/>
      <c r="AC42" s="20"/>
      <c r="AD42" s="21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19">
        <v>300</v>
      </c>
      <c r="BB42" s="42" t="s">
        <v>289</v>
      </c>
      <c r="BC42" s="43" t="s">
        <v>161</v>
      </c>
      <c r="BD42" s="42" t="s">
        <v>290</v>
      </c>
      <c r="BE42" s="43" t="s">
        <v>162</v>
      </c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19"/>
      <c r="BW42" s="20"/>
      <c r="BX42" s="21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1"/>
    </row>
    <row r="43" spans="1:107" ht="12.75" customHeight="1" hidden="1">
      <c r="A43" s="22" t="s">
        <v>295</v>
      </c>
      <c r="B43" s="23" t="s">
        <v>295</v>
      </c>
      <c r="C43" s="23"/>
      <c r="D43" s="23"/>
      <c r="E43" s="23"/>
      <c r="F43" s="23"/>
      <c r="G43" s="23"/>
      <c r="H43" s="23"/>
      <c r="I43" s="23"/>
      <c r="J43" s="24"/>
      <c r="K43" s="22"/>
      <c r="L43" s="23"/>
      <c r="M43" s="23"/>
      <c r="N43" s="23"/>
      <c r="O43" s="23"/>
      <c r="P43" s="23"/>
      <c r="Q43" s="23"/>
      <c r="R43" s="23"/>
      <c r="S43" s="23"/>
      <c r="T43" s="24"/>
      <c r="U43" s="19"/>
      <c r="V43" s="20"/>
      <c r="W43" s="20"/>
      <c r="X43" s="20"/>
      <c r="Y43" s="20"/>
      <c r="Z43" s="20"/>
      <c r="AA43" s="20"/>
      <c r="AB43" s="20"/>
      <c r="AC43" s="20"/>
      <c r="AD43" s="21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19">
        <v>310</v>
      </c>
      <c r="BB43" s="42" t="s">
        <v>291</v>
      </c>
      <c r="BC43" s="43" t="s">
        <v>163</v>
      </c>
      <c r="BD43" s="42" t="s">
        <v>292</v>
      </c>
      <c r="BE43" s="43" t="s">
        <v>164</v>
      </c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19"/>
      <c r="BW43" s="20"/>
      <c r="BX43" s="21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1"/>
    </row>
    <row r="44" spans="1:107" ht="12.75" customHeight="1" hidden="1">
      <c r="A44" s="22" t="s">
        <v>295</v>
      </c>
      <c r="B44" s="23" t="s">
        <v>295</v>
      </c>
      <c r="C44" s="23"/>
      <c r="D44" s="23"/>
      <c r="E44" s="23"/>
      <c r="F44" s="23"/>
      <c r="G44" s="23"/>
      <c r="H44" s="23"/>
      <c r="I44" s="23"/>
      <c r="J44" s="24"/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19"/>
      <c r="V44" s="20"/>
      <c r="W44" s="20"/>
      <c r="X44" s="20"/>
      <c r="Y44" s="20"/>
      <c r="Z44" s="20"/>
      <c r="AA44" s="20"/>
      <c r="AB44" s="20"/>
      <c r="AC44" s="20"/>
      <c r="AD44" s="21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19">
        <v>320</v>
      </c>
      <c r="BB44" s="42" t="s">
        <v>293</v>
      </c>
      <c r="BC44" s="43" t="s">
        <v>165</v>
      </c>
      <c r="BD44" s="42" t="s">
        <v>294</v>
      </c>
      <c r="BE44" s="43" t="s">
        <v>166</v>
      </c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19"/>
      <c r="BW44" s="20"/>
      <c r="BX44" s="21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1"/>
    </row>
    <row r="45" spans="1:107" ht="37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98" t="s">
        <v>74</v>
      </c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</row>
    <row r="46" spans="1:107" ht="15.75">
      <c r="A46" s="100" t="s">
        <v>15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</row>
    <row r="47" spans="1:107" s="36" customFormat="1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4"/>
      <c r="AK47" s="34"/>
      <c r="AL47" s="34"/>
      <c r="AM47" s="34"/>
      <c r="AN47" s="33"/>
      <c r="AO47" s="33"/>
      <c r="AP47" s="33"/>
      <c r="AQ47" s="33"/>
      <c r="AR47" s="33"/>
      <c r="AS47" s="33"/>
      <c r="AT47" s="33"/>
      <c r="AU47" s="33"/>
      <c r="AV47" s="34"/>
      <c r="AW47" s="33"/>
      <c r="AX47" s="33"/>
      <c r="AY47" s="33"/>
      <c r="AZ47" s="34"/>
      <c r="BA47" s="35" t="s">
        <v>0</v>
      </c>
      <c r="BB47" s="101">
        <v>9</v>
      </c>
      <c r="BC47" s="101"/>
      <c r="BD47" s="101"/>
      <c r="BE47" s="34" t="s">
        <v>1</v>
      </c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</row>
    <row r="48" spans="1:107" s="32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82" t="s">
        <v>2</v>
      </c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4"/>
    </row>
    <row r="49" spans="1:107" s="32" customFormat="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12" t="s">
        <v>16</v>
      </c>
      <c r="CJ49" s="4"/>
      <c r="CK49" s="4"/>
      <c r="CL49" s="102" t="s">
        <v>188</v>
      </c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4"/>
    </row>
    <row r="50" spans="1:107" s="32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12" t="s">
        <v>3</v>
      </c>
      <c r="CJ50" s="4"/>
      <c r="CK50" s="4"/>
      <c r="CL50" s="105">
        <v>2010</v>
      </c>
      <c r="CM50" s="106"/>
      <c r="CN50" s="106"/>
      <c r="CO50" s="106"/>
      <c r="CP50" s="106"/>
      <c r="CQ50" s="107"/>
      <c r="CR50" s="105" t="str">
        <f>MID($A$3,4,2)</f>
        <v>03</v>
      </c>
      <c r="CS50" s="106"/>
      <c r="CT50" s="106"/>
      <c r="CU50" s="106"/>
      <c r="CV50" s="106"/>
      <c r="CW50" s="107"/>
      <c r="CX50" s="105" t="str">
        <f>LEFT($A$3,2)</f>
        <v>30</v>
      </c>
      <c r="CY50" s="106"/>
      <c r="CZ50" s="106"/>
      <c r="DA50" s="106"/>
      <c r="DB50" s="106"/>
      <c r="DC50" s="107"/>
    </row>
    <row r="51" spans="1:107" s="32" customFormat="1" ht="32.25" customHeight="1">
      <c r="A51" s="4" t="s">
        <v>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08" t="str">
        <f>$A$5</f>
        <v>"Международный Благотворительный Фонд Владимира Спивакова" (Некоммерческая организация)</v>
      </c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12" t="s">
        <v>5</v>
      </c>
      <c r="CJ51" s="4"/>
      <c r="CK51" s="4"/>
      <c r="CL51" s="110" t="str">
        <f>$A$6</f>
        <v>40000961</v>
      </c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7"/>
    </row>
    <row r="52" spans="1:107" s="32" customFormat="1" ht="12.75">
      <c r="A52" s="4" t="s">
        <v>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12" t="s">
        <v>7</v>
      </c>
      <c r="CJ52" s="4"/>
      <c r="CK52" s="4"/>
      <c r="CL52" s="110" t="str">
        <f>$A$7</f>
        <v>7710012370</v>
      </c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7"/>
    </row>
    <row r="53" spans="1:107" s="32" customFormat="1" ht="12.75">
      <c r="A53" s="4" t="s">
        <v>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11" t="str">
        <f>$A$8</f>
        <v>Благотворительность</v>
      </c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12" t="s">
        <v>9</v>
      </c>
      <c r="CJ53" s="4"/>
      <c r="CK53" s="4"/>
      <c r="CL53" s="110" t="str">
        <f>$A$9</f>
        <v>65.2</v>
      </c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7"/>
    </row>
    <row r="54" spans="1:107" s="32" customFormat="1" ht="12.75">
      <c r="A54" s="4" t="s">
        <v>10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112" t="str">
        <f>$A$10</f>
        <v>Фонд</v>
      </c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113" t="str">
        <f>$A$11</f>
        <v>88</v>
      </c>
      <c r="CM54" s="91"/>
      <c r="CN54" s="91"/>
      <c r="CO54" s="91"/>
      <c r="CP54" s="91"/>
      <c r="CQ54" s="91"/>
      <c r="CR54" s="91"/>
      <c r="CS54" s="91"/>
      <c r="CT54" s="114"/>
      <c r="CU54" s="113" t="str">
        <f>$A$13</f>
        <v>15</v>
      </c>
      <c r="CV54" s="91"/>
      <c r="CW54" s="91"/>
      <c r="CX54" s="91"/>
      <c r="CY54" s="91"/>
      <c r="CZ54" s="91"/>
      <c r="DA54" s="91"/>
      <c r="DB54" s="91"/>
      <c r="DC54" s="114"/>
    </row>
    <row r="55" spans="1:107" s="32" customFormat="1" ht="12.75">
      <c r="A55" s="111" t="str">
        <f>$A$12</f>
        <v>Собственность общественных организаций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12" t="s">
        <v>11</v>
      </c>
      <c r="CJ55" s="4"/>
      <c r="CK55" s="4"/>
      <c r="CL55" s="115"/>
      <c r="CM55" s="78"/>
      <c r="CN55" s="78"/>
      <c r="CO55" s="78"/>
      <c r="CP55" s="78"/>
      <c r="CQ55" s="78"/>
      <c r="CR55" s="78"/>
      <c r="CS55" s="78"/>
      <c r="CT55" s="116"/>
      <c r="CU55" s="115"/>
      <c r="CV55" s="78"/>
      <c r="CW55" s="78"/>
      <c r="CX55" s="78"/>
      <c r="CY55" s="78"/>
      <c r="CZ55" s="78"/>
      <c r="DA55" s="78"/>
      <c r="DB55" s="78"/>
      <c r="DC55" s="116"/>
    </row>
    <row r="56" spans="1:107" s="32" customFormat="1" ht="12.75">
      <c r="A56" s="4" t="s">
        <v>12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37"/>
      <c r="BI56" s="78" t="str">
        <f>$K$14</f>
        <v>Тыс. Рублей</v>
      </c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4"/>
      <c r="CA56" s="4"/>
      <c r="CB56" s="4"/>
      <c r="CC56" s="4"/>
      <c r="CD56" s="4"/>
      <c r="CE56" s="4"/>
      <c r="CF56" s="4"/>
      <c r="CG56" s="4"/>
      <c r="CH56" s="4"/>
      <c r="CI56" s="12" t="s">
        <v>13</v>
      </c>
      <c r="CJ56" s="4"/>
      <c r="CK56" s="4"/>
      <c r="CL56" s="70" t="s">
        <v>14</v>
      </c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2"/>
    </row>
    <row r="57" spans="1:107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</row>
    <row r="58" spans="1:107" ht="12.75" customHeight="1">
      <c r="A58" s="70" t="s">
        <v>17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2"/>
      <c r="BN58" s="85" t="s">
        <v>20</v>
      </c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7"/>
      <c r="CI58" s="85" t="s">
        <v>21</v>
      </c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7"/>
    </row>
    <row r="59" spans="1:107" ht="12.75">
      <c r="A59" s="70" t="s">
        <v>18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2"/>
      <c r="BD59" s="70" t="s">
        <v>19</v>
      </c>
      <c r="BE59" s="71"/>
      <c r="BF59" s="71"/>
      <c r="BG59" s="71"/>
      <c r="BH59" s="71"/>
      <c r="BI59" s="71"/>
      <c r="BJ59" s="71"/>
      <c r="BK59" s="71"/>
      <c r="BL59" s="71"/>
      <c r="BM59" s="71"/>
      <c r="BN59" s="88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90"/>
      <c r="CI59" s="88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90"/>
    </row>
    <row r="60" spans="1:107" ht="12.75">
      <c r="A60" s="70">
        <v>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2"/>
      <c r="BD60" s="82">
        <v>2</v>
      </c>
      <c r="BE60" s="83"/>
      <c r="BF60" s="83"/>
      <c r="BG60" s="83"/>
      <c r="BH60" s="83"/>
      <c r="BI60" s="83"/>
      <c r="BJ60" s="83"/>
      <c r="BK60" s="83"/>
      <c r="BL60" s="83"/>
      <c r="BM60" s="84"/>
      <c r="BN60" s="82">
        <v>3</v>
      </c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4"/>
      <c r="CI60" s="82">
        <v>4</v>
      </c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4"/>
    </row>
    <row r="61" spans="1:107" ht="12.75">
      <c r="A61" s="5"/>
      <c r="B61" s="69" t="s">
        <v>22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"/>
      <c r="BD61" s="70" t="s">
        <v>51</v>
      </c>
      <c r="BE61" s="71"/>
      <c r="BF61" s="71"/>
      <c r="BG61" s="71"/>
      <c r="BH61" s="71"/>
      <c r="BI61" s="71"/>
      <c r="BJ61" s="71"/>
      <c r="BK61" s="71"/>
      <c r="BL61" s="71"/>
      <c r="BM61" s="72"/>
      <c r="BN61" s="66">
        <v>361</v>
      </c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8"/>
      <c r="CI61" s="66">
        <v>903</v>
      </c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8"/>
    </row>
    <row r="62" spans="1:107" ht="12.75">
      <c r="A62" s="2"/>
      <c r="B62" s="91" t="s">
        <v>23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3"/>
      <c r="BD62" s="82" t="s">
        <v>52</v>
      </c>
      <c r="BE62" s="83"/>
      <c r="BF62" s="83"/>
      <c r="BG62" s="83"/>
      <c r="BH62" s="83"/>
      <c r="BI62" s="83"/>
      <c r="BJ62" s="83"/>
      <c r="BK62" s="83"/>
      <c r="BL62" s="83"/>
      <c r="BM62" s="84"/>
      <c r="BN62" s="120" t="str">
        <f>$A$23</f>
        <v>-</v>
      </c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2"/>
      <c r="CI62" s="62" t="str">
        <f>$A$23</f>
        <v>-</v>
      </c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4"/>
    </row>
    <row r="63" spans="1:107" ht="12.75">
      <c r="A63" s="7"/>
      <c r="B63" s="92" t="s">
        <v>24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8"/>
      <c r="BD63" s="93"/>
      <c r="BE63" s="94"/>
      <c r="BF63" s="94"/>
      <c r="BG63" s="94"/>
      <c r="BH63" s="94"/>
      <c r="BI63" s="94"/>
      <c r="BJ63" s="94"/>
      <c r="BK63" s="94"/>
      <c r="BL63" s="94"/>
      <c r="BM63" s="95"/>
      <c r="BN63" s="123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5"/>
      <c r="CI63" s="65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1"/>
    </row>
    <row r="64" spans="1:107" ht="12.75">
      <c r="A64" s="5"/>
      <c r="B64" s="69" t="s">
        <v>25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"/>
      <c r="BD64" s="70" t="s">
        <v>53</v>
      </c>
      <c r="BE64" s="71"/>
      <c r="BF64" s="71"/>
      <c r="BG64" s="71"/>
      <c r="BH64" s="71"/>
      <c r="BI64" s="71"/>
      <c r="BJ64" s="71"/>
      <c r="BK64" s="71"/>
      <c r="BL64" s="71"/>
      <c r="BM64" s="72"/>
      <c r="BN64" s="117" t="str">
        <f>$A$24</f>
        <v>-</v>
      </c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9"/>
      <c r="CI64" s="66" t="str">
        <f>$A$24</f>
        <v>-</v>
      </c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8"/>
    </row>
    <row r="65" spans="1:107" ht="12.75">
      <c r="A65" s="5"/>
      <c r="B65" s="69" t="s">
        <v>26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"/>
      <c r="BD65" s="70" t="s">
        <v>54</v>
      </c>
      <c r="BE65" s="71"/>
      <c r="BF65" s="71"/>
      <c r="BG65" s="71"/>
      <c r="BH65" s="71"/>
      <c r="BI65" s="71"/>
      <c r="BJ65" s="71"/>
      <c r="BK65" s="71"/>
      <c r="BL65" s="71"/>
      <c r="BM65" s="72"/>
      <c r="BN65" s="66">
        <v>2486</v>
      </c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8"/>
      <c r="CI65" s="66">
        <v>5332</v>
      </c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8"/>
    </row>
    <row r="66" spans="1:107" ht="12.75">
      <c r="A66" s="5"/>
      <c r="B66" s="69" t="s">
        <v>324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"/>
      <c r="BD66" s="57"/>
      <c r="BE66" s="58"/>
      <c r="BF66" s="58"/>
      <c r="BG66" s="58"/>
      <c r="BH66" s="58"/>
      <c r="BI66" s="58"/>
      <c r="BJ66" s="58"/>
      <c r="BK66" s="58"/>
      <c r="BL66" s="58"/>
      <c r="BM66" s="59"/>
      <c r="BN66" s="66">
        <v>3800</v>
      </c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8"/>
      <c r="CI66" s="66">
        <v>4180</v>
      </c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8"/>
    </row>
    <row r="67" spans="1:107" ht="25.5" customHeight="1">
      <c r="A67" s="5"/>
      <c r="B67" s="75" t="s">
        <v>27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6"/>
      <c r="BD67" s="70" t="s">
        <v>55</v>
      </c>
      <c r="BE67" s="71"/>
      <c r="BF67" s="71"/>
      <c r="BG67" s="71"/>
      <c r="BH67" s="71"/>
      <c r="BI67" s="71"/>
      <c r="BJ67" s="71"/>
      <c r="BK67" s="71"/>
      <c r="BL67" s="71"/>
      <c r="BM67" s="72"/>
      <c r="BN67" s="66">
        <v>1241</v>
      </c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8"/>
      <c r="CI67" s="66">
        <v>712</v>
      </c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8"/>
    </row>
    <row r="68" spans="1:107" ht="12.75">
      <c r="A68" s="5"/>
      <c r="B68" s="69" t="s">
        <v>28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"/>
      <c r="BD68" s="70" t="s">
        <v>56</v>
      </c>
      <c r="BE68" s="71"/>
      <c r="BF68" s="71"/>
      <c r="BG68" s="71"/>
      <c r="BH68" s="71"/>
      <c r="BI68" s="71"/>
      <c r="BJ68" s="71"/>
      <c r="BK68" s="71"/>
      <c r="BL68" s="71"/>
      <c r="BM68" s="72"/>
      <c r="BN68" s="66">
        <v>49</v>
      </c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8"/>
      <c r="CI68" s="66">
        <v>0</v>
      </c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8"/>
    </row>
    <row r="69" spans="1:107" ht="12.75">
      <c r="A69" s="5"/>
      <c r="B69" s="69" t="s">
        <v>29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"/>
      <c r="BD69" s="70" t="s">
        <v>57</v>
      </c>
      <c r="BE69" s="71"/>
      <c r="BF69" s="71"/>
      <c r="BG69" s="71"/>
      <c r="BH69" s="71"/>
      <c r="BI69" s="71"/>
      <c r="BJ69" s="71"/>
      <c r="BK69" s="71"/>
      <c r="BL69" s="71"/>
      <c r="BM69" s="72"/>
      <c r="BN69" s="66">
        <f>SUM(BN62:CH68)</f>
        <v>7576</v>
      </c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8"/>
      <c r="CI69" s="66">
        <f>SUM(CI62:DC68)</f>
        <v>10224</v>
      </c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8"/>
    </row>
    <row r="70" spans="1:107" ht="12.75">
      <c r="A70" s="2"/>
      <c r="B70" s="91" t="s">
        <v>30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3"/>
      <c r="BD70" s="82" t="s">
        <v>58</v>
      </c>
      <c r="BE70" s="83"/>
      <c r="BF70" s="83"/>
      <c r="BG70" s="83"/>
      <c r="BH70" s="83"/>
      <c r="BI70" s="83"/>
      <c r="BJ70" s="83"/>
      <c r="BK70" s="83"/>
      <c r="BL70" s="83"/>
      <c r="BM70" s="84"/>
      <c r="BN70" s="62">
        <f>SUM(BN72:CH75)</f>
        <v>6332</v>
      </c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4"/>
      <c r="CI70" s="62">
        <v>9939</v>
      </c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4"/>
    </row>
    <row r="71" spans="1:107" ht="12.75">
      <c r="A71" s="7"/>
      <c r="B71" s="92" t="s">
        <v>31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8"/>
      <c r="BD71" s="93"/>
      <c r="BE71" s="94"/>
      <c r="BF71" s="94"/>
      <c r="BG71" s="94"/>
      <c r="BH71" s="94"/>
      <c r="BI71" s="94"/>
      <c r="BJ71" s="94"/>
      <c r="BK71" s="94"/>
      <c r="BL71" s="94"/>
      <c r="BM71" s="95"/>
      <c r="BN71" s="65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1"/>
      <c r="CI71" s="65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1"/>
    </row>
    <row r="72" spans="1:107" ht="12.75">
      <c r="A72" s="2"/>
      <c r="B72" s="3"/>
      <c r="C72" s="3"/>
      <c r="D72" s="3"/>
      <c r="E72" s="96" t="s">
        <v>32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3"/>
      <c r="BD72" s="82" t="s">
        <v>59</v>
      </c>
      <c r="BE72" s="83"/>
      <c r="BF72" s="83"/>
      <c r="BG72" s="83"/>
      <c r="BH72" s="83"/>
      <c r="BI72" s="83"/>
      <c r="BJ72" s="83"/>
      <c r="BK72" s="83"/>
      <c r="BL72" s="83"/>
      <c r="BM72" s="84"/>
      <c r="BN72" s="62">
        <f>172+37</f>
        <v>209</v>
      </c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4"/>
      <c r="CI72" s="62">
        <v>1220</v>
      </c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4"/>
    </row>
    <row r="73" spans="1:107" ht="12.75">
      <c r="A73" s="7"/>
      <c r="B73" s="8"/>
      <c r="C73" s="8"/>
      <c r="D73" s="8"/>
      <c r="E73" s="97" t="s">
        <v>33</v>
      </c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8"/>
      <c r="BD73" s="93"/>
      <c r="BE73" s="94"/>
      <c r="BF73" s="94"/>
      <c r="BG73" s="94"/>
      <c r="BH73" s="94"/>
      <c r="BI73" s="94"/>
      <c r="BJ73" s="94"/>
      <c r="BK73" s="94"/>
      <c r="BL73" s="94"/>
      <c r="BM73" s="95"/>
      <c r="BN73" s="65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1"/>
      <c r="CI73" s="65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1"/>
    </row>
    <row r="74" spans="1:107" ht="24" customHeight="1">
      <c r="A74" s="7"/>
      <c r="B74" s="8"/>
      <c r="C74" s="8"/>
      <c r="D74" s="8"/>
      <c r="E74" s="75" t="s">
        <v>323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93" t="s">
        <v>60</v>
      </c>
      <c r="BE74" s="94"/>
      <c r="BF74" s="94"/>
      <c r="BG74" s="94"/>
      <c r="BH74" s="94"/>
      <c r="BI74" s="94"/>
      <c r="BJ74" s="94"/>
      <c r="BK74" s="94"/>
      <c r="BL74" s="94"/>
      <c r="BM74" s="95"/>
      <c r="BN74" s="66">
        <f>641+4788</f>
        <v>5429</v>
      </c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8"/>
      <c r="CI74" s="66">
        <v>7866</v>
      </c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8"/>
    </row>
    <row r="75" spans="1:107" ht="12.75">
      <c r="A75" s="7"/>
      <c r="B75" s="8"/>
      <c r="C75" s="8"/>
      <c r="D75" s="8"/>
      <c r="E75" s="75" t="s">
        <v>34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93" t="s">
        <v>61</v>
      </c>
      <c r="BE75" s="94"/>
      <c r="BF75" s="94"/>
      <c r="BG75" s="94"/>
      <c r="BH75" s="94"/>
      <c r="BI75" s="94"/>
      <c r="BJ75" s="94"/>
      <c r="BK75" s="94"/>
      <c r="BL75" s="94"/>
      <c r="BM75" s="95"/>
      <c r="BN75" s="66">
        <v>694</v>
      </c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8"/>
      <c r="CI75" s="66">
        <v>853</v>
      </c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8"/>
    </row>
    <row r="76" spans="1:107" ht="12.75">
      <c r="A76" s="5"/>
      <c r="B76" s="69" t="s">
        <v>35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"/>
      <c r="BD76" s="70" t="s">
        <v>62</v>
      </c>
      <c r="BE76" s="71"/>
      <c r="BF76" s="71"/>
      <c r="BG76" s="71"/>
      <c r="BH76" s="71"/>
      <c r="BI76" s="71"/>
      <c r="BJ76" s="71"/>
      <c r="BK76" s="71"/>
      <c r="BL76" s="71"/>
      <c r="BM76" s="72"/>
      <c r="BN76" s="66">
        <f>SUM(BN77:CH83)</f>
        <v>786</v>
      </c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8"/>
      <c r="CI76" s="66">
        <v>808</v>
      </c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8"/>
    </row>
    <row r="77" spans="1:107" ht="12.75">
      <c r="A77" s="2"/>
      <c r="B77" s="3"/>
      <c r="C77" s="3"/>
      <c r="D77" s="3"/>
      <c r="E77" s="96" t="s">
        <v>32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3"/>
      <c r="BD77" s="82" t="s">
        <v>63</v>
      </c>
      <c r="BE77" s="83"/>
      <c r="BF77" s="83"/>
      <c r="BG77" s="83"/>
      <c r="BH77" s="83"/>
      <c r="BI77" s="83"/>
      <c r="BJ77" s="83"/>
      <c r="BK77" s="83"/>
      <c r="BL77" s="83"/>
      <c r="BM77" s="84"/>
      <c r="BN77" s="62">
        <v>190</v>
      </c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4"/>
      <c r="CI77" s="62">
        <v>193</v>
      </c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4"/>
    </row>
    <row r="78" spans="1:107" ht="25.5" customHeight="1">
      <c r="A78" s="7"/>
      <c r="B78" s="8"/>
      <c r="C78" s="8"/>
      <c r="D78" s="8"/>
      <c r="E78" s="97" t="s">
        <v>36</v>
      </c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8"/>
      <c r="BD78" s="93"/>
      <c r="BE78" s="94"/>
      <c r="BF78" s="94"/>
      <c r="BG78" s="94"/>
      <c r="BH78" s="94"/>
      <c r="BI78" s="94"/>
      <c r="BJ78" s="94"/>
      <c r="BK78" s="94"/>
      <c r="BL78" s="94"/>
      <c r="BM78" s="95"/>
      <c r="BN78" s="65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1"/>
      <c r="CI78" s="65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1"/>
    </row>
    <row r="79" spans="1:107" ht="12.75" customHeight="1">
      <c r="A79" s="7"/>
      <c r="B79" s="8"/>
      <c r="C79" s="8"/>
      <c r="D79" s="8"/>
      <c r="E79" s="75" t="s">
        <v>37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9"/>
      <c r="BD79" s="93" t="s">
        <v>64</v>
      </c>
      <c r="BE79" s="94"/>
      <c r="BF79" s="94"/>
      <c r="BG79" s="94"/>
      <c r="BH79" s="94"/>
      <c r="BI79" s="94"/>
      <c r="BJ79" s="94"/>
      <c r="BK79" s="94"/>
      <c r="BL79" s="94"/>
      <c r="BM79" s="95"/>
      <c r="BN79" s="117" t="str">
        <f>$A$35</f>
        <v>-</v>
      </c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9"/>
      <c r="CI79" s="66" t="str">
        <f>$A$35</f>
        <v>-</v>
      </c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8"/>
    </row>
    <row r="80" spans="1:107" ht="25.5" customHeight="1">
      <c r="A80" s="7"/>
      <c r="B80" s="8"/>
      <c r="C80" s="8"/>
      <c r="D80" s="8"/>
      <c r="E80" s="75" t="s">
        <v>38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9"/>
      <c r="BD80" s="93" t="s">
        <v>65</v>
      </c>
      <c r="BE80" s="94"/>
      <c r="BF80" s="94"/>
      <c r="BG80" s="94"/>
      <c r="BH80" s="94"/>
      <c r="BI80" s="94"/>
      <c r="BJ80" s="94"/>
      <c r="BK80" s="94"/>
      <c r="BL80" s="94"/>
      <c r="BM80" s="95"/>
      <c r="BN80" s="117" t="str">
        <f>$A$36</f>
        <v>-</v>
      </c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9"/>
      <c r="CI80" s="66" t="str">
        <f>$A$36</f>
        <v>-</v>
      </c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8"/>
    </row>
    <row r="81" spans="1:107" ht="25.5" customHeight="1">
      <c r="A81" s="7"/>
      <c r="B81" s="8"/>
      <c r="C81" s="8"/>
      <c r="D81" s="8"/>
      <c r="E81" s="75" t="s">
        <v>50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93" t="s">
        <v>66</v>
      </c>
      <c r="BE81" s="94"/>
      <c r="BF81" s="94"/>
      <c r="BG81" s="94"/>
      <c r="BH81" s="94"/>
      <c r="BI81" s="94"/>
      <c r="BJ81" s="94"/>
      <c r="BK81" s="94"/>
      <c r="BL81" s="94"/>
      <c r="BM81" s="95"/>
      <c r="BN81" s="66">
        <v>379</v>
      </c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8"/>
      <c r="CI81" s="66">
        <v>380</v>
      </c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8"/>
    </row>
    <row r="82" spans="1:107" ht="12.75">
      <c r="A82" s="7"/>
      <c r="B82" s="8"/>
      <c r="C82" s="8"/>
      <c r="D82" s="8"/>
      <c r="E82" s="75" t="s">
        <v>39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93" t="s">
        <v>67</v>
      </c>
      <c r="BE82" s="94"/>
      <c r="BF82" s="94"/>
      <c r="BG82" s="94"/>
      <c r="BH82" s="94"/>
      <c r="BI82" s="94"/>
      <c r="BJ82" s="94"/>
      <c r="BK82" s="94"/>
      <c r="BL82" s="94"/>
      <c r="BM82" s="95"/>
      <c r="BN82" s="117" t="str">
        <f>$A$38</f>
        <v>-</v>
      </c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9"/>
      <c r="CI82" s="66" t="str">
        <f>$A$38</f>
        <v>-</v>
      </c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8"/>
    </row>
    <row r="83" spans="1:107" ht="12.75">
      <c r="A83" s="7"/>
      <c r="B83" s="8"/>
      <c r="C83" s="8"/>
      <c r="D83" s="8"/>
      <c r="E83" s="75" t="s">
        <v>40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93" t="s">
        <v>68</v>
      </c>
      <c r="BE83" s="94"/>
      <c r="BF83" s="94"/>
      <c r="BG83" s="94"/>
      <c r="BH83" s="94"/>
      <c r="BI83" s="94"/>
      <c r="BJ83" s="94"/>
      <c r="BK83" s="94"/>
      <c r="BL83" s="94"/>
      <c r="BM83" s="95"/>
      <c r="BN83" s="66">
        <v>217</v>
      </c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8"/>
      <c r="CI83" s="66">
        <v>235</v>
      </c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8"/>
    </row>
    <row r="84" spans="1:107" ht="25.5" customHeight="1">
      <c r="A84" s="5"/>
      <c r="B84" s="75" t="s">
        <v>41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6"/>
      <c r="BD84" s="70" t="s">
        <v>69</v>
      </c>
      <c r="BE84" s="71"/>
      <c r="BF84" s="71"/>
      <c r="BG84" s="71"/>
      <c r="BH84" s="71"/>
      <c r="BI84" s="71"/>
      <c r="BJ84" s="71"/>
      <c r="BK84" s="71"/>
      <c r="BL84" s="71"/>
      <c r="BM84" s="72"/>
      <c r="BN84" s="117">
        <v>0</v>
      </c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9"/>
      <c r="CI84" s="66">
        <v>11</v>
      </c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8"/>
    </row>
    <row r="85" spans="1:107" ht="25.5" customHeight="1">
      <c r="A85" s="5"/>
      <c r="B85" s="75" t="s">
        <v>42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"/>
      <c r="BD85" s="70" t="s">
        <v>70</v>
      </c>
      <c r="BE85" s="71"/>
      <c r="BF85" s="71"/>
      <c r="BG85" s="71"/>
      <c r="BH85" s="71"/>
      <c r="BI85" s="71"/>
      <c r="BJ85" s="71"/>
      <c r="BK85" s="71"/>
      <c r="BL85" s="71"/>
      <c r="BM85" s="72"/>
      <c r="BN85" s="66">
        <v>46</v>
      </c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8"/>
      <c r="CI85" s="66">
        <v>4</v>
      </c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8"/>
    </row>
    <row r="86" spans="1:107" ht="12.75">
      <c r="A86" s="5"/>
      <c r="B86" s="69" t="s">
        <v>28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"/>
      <c r="BD86" s="70" t="s">
        <v>71</v>
      </c>
      <c r="BE86" s="71"/>
      <c r="BF86" s="71"/>
      <c r="BG86" s="71"/>
      <c r="BH86" s="71"/>
      <c r="BI86" s="71"/>
      <c r="BJ86" s="71"/>
      <c r="BK86" s="71"/>
      <c r="BL86" s="71"/>
      <c r="BM86" s="72"/>
      <c r="BN86" s="66">
        <v>72</v>
      </c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8"/>
      <c r="CI86" s="66">
        <v>4</v>
      </c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8"/>
    </row>
    <row r="87" spans="1:107" ht="12.75">
      <c r="A87" s="5"/>
      <c r="B87" s="69" t="s">
        <v>43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"/>
      <c r="BD87" s="70" t="s">
        <v>72</v>
      </c>
      <c r="BE87" s="71"/>
      <c r="BF87" s="71"/>
      <c r="BG87" s="71"/>
      <c r="BH87" s="71"/>
      <c r="BI87" s="71"/>
      <c r="BJ87" s="71"/>
      <c r="BK87" s="71"/>
      <c r="BL87" s="71"/>
      <c r="BM87" s="72"/>
      <c r="BN87" s="66">
        <f>BN70+BN76+BN84+BN85+BN86</f>
        <v>7236</v>
      </c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8"/>
      <c r="CI87" s="66">
        <f>CI70+CI76+CI84+CI85+CI86</f>
        <v>10766</v>
      </c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8"/>
    </row>
    <row r="88" spans="1:107" ht="14.25" customHeight="1">
      <c r="A88" s="5"/>
      <c r="B88" s="80" t="s">
        <v>44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6"/>
      <c r="BD88" s="70" t="s">
        <v>73</v>
      </c>
      <c r="BE88" s="71"/>
      <c r="BF88" s="71"/>
      <c r="BG88" s="71"/>
      <c r="BH88" s="71"/>
      <c r="BI88" s="71"/>
      <c r="BJ88" s="71"/>
      <c r="BK88" s="71"/>
      <c r="BL88" s="71"/>
      <c r="BM88" s="72"/>
      <c r="BN88" s="66">
        <f>BN61+BN69-BN87</f>
        <v>701</v>
      </c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8"/>
      <c r="CI88" s="66">
        <f>CI61+CI69-CI87</f>
        <v>361</v>
      </c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8"/>
    </row>
    <row r="89" spans="1:10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8" s="32" customFormat="1" ht="12.75">
      <c r="A90" s="4" t="s">
        <v>45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73" t="str">
        <f>SUBSTITUTE($A$15,","," ")</f>
        <v>Ширман Екатерина Романовна</v>
      </c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4" t="s">
        <v>46</v>
      </c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73" t="str">
        <f>SUBSTITUTE($A$16,","," ")</f>
        <v>Михайлова Татьяна Павловна</v>
      </c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38"/>
    </row>
    <row r="91" spans="1:107" s="39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76" t="s">
        <v>47</v>
      </c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11"/>
      <c r="AA91" s="81" t="s">
        <v>48</v>
      </c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11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76" t="s">
        <v>47</v>
      </c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11"/>
      <c r="CG91" s="76" t="s">
        <v>48</v>
      </c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7"/>
      <c r="DC91" s="10"/>
    </row>
    <row r="92" spans="1:107" s="32" customFormat="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</row>
    <row r="93" spans="1:107" s="32" customFormat="1" ht="12.75">
      <c r="A93" s="4"/>
      <c r="B93" s="12" t="s">
        <v>49</v>
      </c>
      <c r="C93" s="78" t="str">
        <f>LEFT($A$3,2)</f>
        <v>30</v>
      </c>
      <c r="D93" s="78"/>
      <c r="E93" s="78"/>
      <c r="F93" s="78"/>
      <c r="G93" s="4" t="s">
        <v>49</v>
      </c>
      <c r="H93" s="4"/>
      <c r="I93" s="4"/>
      <c r="J93" s="78" t="str">
        <f>$K$3</f>
        <v>марта</v>
      </c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40"/>
      <c r="AD93" s="78">
        <v>2010</v>
      </c>
      <c r="AE93" s="79"/>
      <c r="AF93" s="79"/>
      <c r="AG93" s="79"/>
      <c r="AH93" s="79"/>
      <c r="AI93" s="79"/>
      <c r="AJ93" s="79"/>
      <c r="AK93" s="4" t="s">
        <v>1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ht="6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</row>
  </sheetData>
  <mergeCells count="136">
    <mergeCell ref="CL56:DC56"/>
    <mergeCell ref="BI56:BY56"/>
    <mergeCell ref="CI72:DC73"/>
    <mergeCell ref="BN77:CH78"/>
    <mergeCell ref="BN74:CH74"/>
    <mergeCell ref="CI74:DC74"/>
    <mergeCell ref="BN72:CH73"/>
    <mergeCell ref="CI66:DC66"/>
    <mergeCell ref="BN75:CH75"/>
    <mergeCell ref="BN76:CH76"/>
    <mergeCell ref="S53:BU53"/>
    <mergeCell ref="CL53:DC53"/>
    <mergeCell ref="BA54:BU54"/>
    <mergeCell ref="CL54:CT55"/>
    <mergeCell ref="CU54:DC55"/>
    <mergeCell ref="A55:BM55"/>
    <mergeCell ref="CX50:DC50"/>
    <mergeCell ref="N51:BU51"/>
    <mergeCell ref="CL51:DC51"/>
    <mergeCell ref="CL52:DC52"/>
    <mergeCell ref="BN80:CH80"/>
    <mergeCell ref="AV45:DC45"/>
    <mergeCell ref="A46:DC46"/>
    <mergeCell ref="BB47:BD47"/>
    <mergeCell ref="CL48:DC48"/>
    <mergeCell ref="CL49:DC49"/>
    <mergeCell ref="CL50:CQ50"/>
    <mergeCell ref="CR50:CW50"/>
    <mergeCell ref="BD80:BM80"/>
    <mergeCell ref="E80:BB80"/>
    <mergeCell ref="CI84:DC84"/>
    <mergeCell ref="CI85:DC85"/>
    <mergeCell ref="CI75:DC75"/>
    <mergeCell ref="CI76:DC76"/>
    <mergeCell ref="CI80:DC80"/>
    <mergeCell ref="CI79:DC79"/>
    <mergeCell ref="CI83:DC83"/>
    <mergeCell ref="CI77:DC78"/>
    <mergeCell ref="CI82:DC82"/>
    <mergeCell ref="E83:BC83"/>
    <mergeCell ref="BD83:BM83"/>
    <mergeCell ref="BN83:CH83"/>
    <mergeCell ref="E82:BC82"/>
    <mergeCell ref="BD82:BM82"/>
    <mergeCell ref="BN82:CH82"/>
    <mergeCell ref="E81:BC81"/>
    <mergeCell ref="BD81:BM81"/>
    <mergeCell ref="BN81:CH81"/>
    <mergeCell ref="CI81:DC81"/>
    <mergeCell ref="BD79:BM79"/>
    <mergeCell ref="BN79:CH79"/>
    <mergeCell ref="E79:BB79"/>
    <mergeCell ref="E77:BB77"/>
    <mergeCell ref="BD77:BM78"/>
    <mergeCell ref="E78:BB78"/>
    <mergeCell ref="E75:BC75"/>
    <mergeCell ref="BD75:BM75"/>
    <mergeCell ref="B76:BB76"/>
    <mergeCell ref="BD76:BM76"/>
    <mergeCell ref="E74:BC74"/>
    <mergeCell ref="E72:BB72"/>
    <mergeCell ref="E73:BB73"/>
    <mergeCell ref="BD72:BM73"/>
    <mergeCell ref="BD74:BM74"/>
    <mergeCell ref="B70:BB70"/>
    <mergeCell ref="BD70:BM71"/>
    <mergeCell ref="B71:BB71"/>
    <mergeCell ref="B69:BB69"/>
    <mergeCell ref="BD69:BM69"/>
    <mergeCell ref="B68:BB68"/>
    <mergeCell ref="BD68:BM68"/>
    <mergeCell ref="BN68:CH68"/>
    <mergeCell ref="CI68:DC68"/>
    <mergeCell ref="B67:BB67"/>
    <mergeCell ref="BD67:BM67"/>
    <mergeCell ref="BN67:CH67"/>
    <mergeCell ref="CI67:DC67"/>
    <mergeCell ref="B62:BB62"/>
    <mergeCell ref="B63:BB63"/>
    <mergeCell ref="BD62:BM63"/>
    <mergeCell ref="BN62:CH63"/>
    <mergeCell ref="CI64:DC64"/>
    <mergeCell ref="A58:BM58"/>
    <mergeCell ref="B61:BB61"/>
    <mergeCell ref="BD61:BM61"/>
    <mergeCell ref="BN61:CH61"/>
    <mergeCell ref="A60:BC60"/>
    <mergeCell ref="BD60:BM60"/>
    <mergeCell ref="BN60:CH60"/>
    <mergeCell ref="A59:BC59"/>
    <mergeCell ref="BD59:BM59"/>
    <mergeCell ref="BN58:CH59"/>
    <mergeCell ref="CI58:DC59"/>
    <mergeCell ref="BN84:CH84"/>
    <mergeCell ref="CI61:DC61"/>
    <mergeCell ref="CI62:DC63"/>
    <mergeCell ref="BN69:CH69"/>
    <mergeCell ref="CI69:DC69"/>
    <mergeCell ref="BN70:CH71"/>
    <mergeCell ref="CI70:DC71"/>
    <mergeCell ref="BN65:CH65"/>
    <mergeCell ref="BN85:CH85"/>
    <mergeCell ref="B85:BB85"/>
    <mergeCell ref="BD85:BM85"/>
    <mergeCell ref="CI60:DC60"/>
    <mergeCell ref="B65:BB65"/>
    <mergeCell ref="BD65:BM65"/>
    <mergeCell ref="CI65:DC65"/>
    <mergeCell ref="B64:BB64"/>
    <mergeCell ref="BD64:BM64"/>
    <mergeCell ref="BN64:CH64"/>
    <mergeCell ref="BU91:CE91"/>
    <mergeCell ref="CG91:DB91"/>
    <mergeCell ref="AD93:AJ93"/>
    <mergeCell ref="CI88:DC88"/>
    <mergeCell ref="B88:BB88"/>
    <mergeCell ref="C93:F93"/>
    <mergeCell ref="J93:AB93"/>
    <mergeCell ref="O91:Y91"/>
    <mergeCell ref="AA91:AU91"/>
    <mergeCell ref="BT90:DC90"/>
    <mergeCell ref="B66:BB66"/>
    <mergeCell ref="BN66:CH66"/>
    <mergeCell ref="BD88:BM88"/>
    <mergeCell ref="BN88:CH88"/>
    <mergeCell ref="BN86:CH86"/>
    <mergeCell ref="B87:BB87"/>
    <mergeCell ref="BD87:BM87"/>
    <mergeCell ref="BN87:CH87"/>
    <mergeCell ref="B84:BB84"/>
    <mergeCell ref="BD84:BM84"/>
    <mergeCell ref="CI86:DC86"/>
    <mergeCell ref="B86:BB86"/>
    <mergeCell ref="BD86:BM86"/>
    <mergeCell ref="O90:AZ90"/>
    <mergeCell ref="CI87:DC87"/>
  </mergeCells>
  <printOptions/>
  <pageMargins left="0.7874015748031497" right="0.3937007874015748" top="0.5118110236220472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2011-01-25T11:17:55Z</cp:lastPrinted>
  <dcterms:created xsi:type="dcterms:W3CDTF">2003-08-18T12:47:34Z</dcterms:created>
  <dcterms:modified xsi:type="dcterms:W3CDTF">2011-01-25T11:20:17Z</dcterms:modified>
  <cp:category/>
  <cp:version/>
  <cp:contentType/>
  <cp:contentStatus/>
</cp:coreProperties>
</file>